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I236" i="6" l="1"/>
  <c r="H246" i="6"/>
  <c r="I246" i="6" s="1"/>
  <c r="D246" i="6"/>
  <c r="H245" i="6"/>
  <c r="I245" i="6" s="1"/>
  <c r="D245" i="6"/>
  <c r="I247" i="6" l="1"/>
  <c r="C236" i="6"/>
  <c r="E236" i="6"/>
  <c r="F236" i="6"/>
  <c r="G236" i="6"/>
  <c r="H236" i="6"/>
  <c r="B236" i="6"/>
  <c r="H247" i="6" l="1"/>
  <c r="D247" i="6"/>
  <c r="D236" i="6" s="1"/>
  <c r="D244" i="6" l="1"/>
  <c r="H10" i="6" l="1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D237" i="6"/>
  <c r="I237" i="6"/>
  <c r="D238" i="6" l="1"/>
  <c r="I238" i="6" l="1"/>
  <c r="I13" i="6"/>
  <c r="I12" i="6"/>
  <c r="I11" i="6"/>
  <c r="I9" i="6"/>
  <c r="I8" i="6"/>
  <c r="G14" i="6"/>
  <c r="H14" i="6"/>
  <c r="G10" i="6"/>
  <c r="E14" i="6"/>
  <c r="F14" i="6"/>
  <c r="E10" i="6"/>
  <c r="E15" i="6" s="1"/>
  <c r="F10" i="6"/>
  <c r="D10" i="6"/>
  <c r="F15" i="6" l="1"/>
  <c r="I14" i="6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<sst xmlns="http://schemas.openxmlformats.org/spreadsheetml/2006/main" count="236" uniqueCount="57">
  <si>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</si>
  <si>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</si>
  <si>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</si>
  <si>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</si>
  <si>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</si>
  <si>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</si>
  <si>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</si>
  <si>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</si>
  <si>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</si>
  <si>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</si>
  <si>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</si>
  <si>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</si>
  <si>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</si>
  <si>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</si>
  <si>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</si>
  <si>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</si>
  <si>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</si>
  <si>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</si>
  <si>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</si>
  <si>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</si>
  <si>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</si>
  <si>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</si>
  <si>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</si>
  <si>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</si>
  <si>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</si>
  <si>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</si>
  <si>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</si>
  <si>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</si>
  <si>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</si>
  <si>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</si>
  <si>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</si>
  <si>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</si>
  <si>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</si>
  <si>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</si>
  <si>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</si>
  <si>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</si>
  <si>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</si>
  <si>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</si>
  <si>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</si>
  <si>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</si>
  <si>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</si>
  <si>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</si>
  <si>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</si>
  <si>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</si>
  <si>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</si>
  <si>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</si>
  <si>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</si>
  <si>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r>
      <t>Jul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</si>
  <si>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</si>
  <si>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</si>
  <si>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</si>
  <si>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r>
      <t>Sep</t>
    </r>
    <r>
      <rPr>
        <vertAlign val="superscript"/>
        <sz val="11.5"/>
        <rFont val="Book Antiqua"/>
        <family val="1"/>
      </rPr>
      <t>†</t>
    </r>
  </si>
  <si>
    <t xml:space="preserve">      2023      Jan-Nov</t>
  </si>
  <si>
    <t xml:space="preserve">      2024      Jan-Nov</t>
  </si>
  <si>
    <t>November 2024</t>
  </si>
  <si>
    <r>
      <t>Oct</t>
    </r>
    <r>
      <rPr>
        <vertAlign val="superscript"/>
        <sz val="11.5"/>
        <rFont val="Book Antiqua"/>
        <family val="1"/>
      </rPr>
      <t>†</t>
    </r>
  </si>
  <si>
    <r>
      <t>Nov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</si>
</sst>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4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4" fontId="23" fillId="0" borderId="0" xfId="1" applyNumberFormat="1" applyFont="1"/>
    <xf numFmtId="164" fontId="20" fillId="0" borderId="0" xfId="3" applyNumberFormat="1" applyFont="1"/>
    <xf numFmtId="166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27" fillId="2" borderId="1" xfId="1" applyNumberFormat="1" applyFont="1" applyFill="1" applyBorder="1"/>
    <xf numFmtId="164" fontId="27" fillId="3" borderId="1" xfId="1" applyNumberFormat="1" applyFont="1" applyFill="1" applyBorder="1" applyAlignment="1">
      <alignment horizontal="right"/>
    </xf>
    <xf numFmtId="164" fontId="20" fillId="3" borderId="1" xfId="0" applyNumberFormat="1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8" fillId="3" borderId="1" xfId="1" applyNumberFormat="1" applyFont="1" applyFill="1" applyBorder="1" applyAlignment="1">
      <alignment horizontal="right"/>
    </xf>
    <xf numFmtId="164" fontId="28" fillId="3" borderId="1" xfId="1" applyNumberFormat="1" applyFont="1" applyFill="1" applyBorder="1"/>
    <xf numFmtId="164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8" fillId="2" borderId="1" xfId="1" applyNumberFormat="1" applyFont="1" applyFill="1" applyBorder="1"/>
    <xf numFmtId="164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29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4" fontId="28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164" fontId="28" fillId="3" borderId="1" xfId="1" applyNumberFormat="1" applyFont="1" applyFill="1" applyBorder="1" applyAlignment="1">
      <alignment horizontal="left" indent="1"/>
    </xf>
    <xf numFmtId="164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4" fontId="31" fillId="8" borderId="1" xfId="1" applyNumberFormat="1" applyFont="1" applyFill="1" applyBorder="1" applyAlignment="1">
      <alignment horizontal="left" indent="1"/>
    </xf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164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7" fontId="40" fillId="0" borderId="1" xfId="1" applyNumberFormat="1" applyFont="1" applyFill="1" applyBorder="1"/>
    <xf numFmtId="167" fontId="41" fillId="0" borderId="1" xfId="1" applyNumberFormat="1" applyFont="1" applyFill="1" applyBorder="1"/>
    <xf numFmtId="167" fontId="40" fillId="0" borderId="0" xfId="1" applyNumberFormat="1" applyFont="1" applyFill="1" applyBorder="1"/>
    <xf numFmtId="167" fontId="28" fillId="0" borderId="1" xfId="1" applyNumberFormat="1" applyFont="1" applyFill="1" applyBorder="1"/>
    <xf numFmtId="167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4" fontId="28" fillId="0" borderId="0" xfId="0" applyNumberFormat="1" applyFont="1" applyBorder="1"/>
    <xf numFmtId="167" fontId="41" fillId="0" borderId="0" xfId="1" applyNumberFormat="1" applyFont="1" applyFill="1" applyBorder="1"/>
    <xf numFmtId="164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8" fillId="0" borderId="1" xfId="1" applyNumberFormat="1" applyFont="1" applyFill="1" applyBorder="1" applyAlignment="1">
      <alignment horizontal="left" indent="1"/>
    </xf>
    <xf numFmtId="164" fontId="32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4" fontId="28" fillId="0" borderId="0" xfId="0" applyNumberFormat="1" applyFont="1" applyFill="1" applyBorder="1"/>
    <xf numFmtId="164" fontId="28" fillId="0" borderId="0" xfId="1" applyNumberFormat="1" applyFont="1" applyFill="1" applyBorder="1"/>
    <xf numFmtId="164" fontId="31" fillId="0" borderId="0" xfId="1" applyNumberFormat="1" applyFont="1" applyFill="1" applyBorder="1"/>
    <xf numFmtId="165" fontId="28" fillId="0" borderId="0" xfId="1" applyNumberFormat="1" applyFont="1" applyFill="1" applyBorder="1"/>
    <xf numFmtId="0" fontId="38" fillId="0" borderId="0" xfId="0" applyFont="1" applyFill="1" applyBorder="1"/>
    <xf numFmtId="164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vertical="center"/>
    </xf>
    <xf numFmtId="164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4" fontId="31" fillId="0" borderId="1" xfId="1" applyNumberFormat="1" applyFont="1" applyFill="1" applyBorder="1"/>
    <xf numFmtId="0" fontId="28" fillId="0" borderId="0" xfId="0" applyFont="1" applyFill="1"/>
    <xf numFmtId="167" fontId="28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3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/>
    <xf numFmtId="164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4" fontId="31" fillId="0" borderId="0" xfId="0" applyNumberFormat="1" applyFont="1" applyFill="1"/>
    <xf numFmtId="164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4" fontId="28" fillId="0" borderId="1" xfId="0" applyNumberFormat="1" applyFont="1" applyBorder="1"/>
    <xf numFmtId="164" fontId="17" fillId="0" borderId="0" xfId="1" applyNumberFormat="1" applyFont="1" applyFill="1" applyBorder="1" applyAlignment="1">
      <alignment horizontal="center"/>
    </xf>
    <xf numFmtId="164" fontId="32" fillId="0" borderId="1" xfId="1" applyNumberFormat="1" applyFont="1" applyBorder="1"/>
    <xf numFmtId="164" fontId="28" fillId="0" borderId="0" xfId="0" applyNumberFormat="1" applyFont="1" applyFill="1"/>
    <xf numFmtId="164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vertical="center"/>
    </xf>
    <xf numFmtId="164" fontId="0" fillId="0" borderId="0" xfId="1" applyNumberFormat="1" applyFont="1"/>
    <xf numFmtId="164" fontId="9" fillId="0" borderId="0" xfId="1" applyNumberFormat="1" applyFont="1"/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64"/>
  <sheetViews>
    <sheetView tabSelected="1" topLeftCell="A231" zoomScaleNormal="100" workbookViewId="0">
      <selection activeCell="K8" sqref="K8:K15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9" customWidth="1"/>
    <col min="11" max="11" width="13.109375" style="89" bestFit="1" customWidth="1"/>
    <col min="12" max="12" width="9.109375" style="73"/>
    <col min="13" max="16384" width="9.109375" style="1"/>
  </cols>
  <sheetData>
    <row r="1" spans="1:12" ht="23.4" x14ac:dyDescent="0.25">
      <c r="A1" s="134"/>
      <c r="B1" s="134"/>
      <c r="C1" s="134"/>
      <c r="D1" s="134"/>
      <c r="E1" s="134"/>
      <c r="F1" s="134"/>
      <c r="G1" s="134"/>
      <c r="H1" s="134"/>
      <c r="I1" s="134"/>
    </row>
    <row r="2" spans="1:12" ht="24" customHeight="1" x14ac:dyDescent="0.25">
      <c r="A2" s="135" t="s">
        <v>36</v>
      </c>
      <c r="B2" s="135"/>
      <c r="C2" s="135"/>
      <c r="D2" s="135"/>
      <c r="E2" s="135"/>
      <c r="F2" s="135"/>
      <c r="G2" s="135"/>
      <c r="H2" s="135"/>
      <c r="I2" s="135"/>
    </row>
    <row r="3" spans="1:12" ht="24" customHeight="1" x14ac:dyDescent="0.25">
      <c r="A3" s="136" t="s">
        <v>54</v>
      </c>
      <c r="B3" s="136"/>
      <c r="C3" s="136"/>
      <c r="D3" s="136"/>
      <c r="E3" s="136"/>
      <c r="F3" s="136"/>
      <c r="G3" s="136"/>
      <c r="H3" s="136"/>
      <c r="I3" s="136"/>
    </row>
    <row r="4" spans="1:12" ht="15" customHeight="1" x14ac:dyDescent="0.3">
      <c r="A4" s="2"/>
    </row>
    <row r="5" spans="1:12" ht="17.399999999999999" x14ac:dyDescent="0.3">
      <c r="A5" s="3" t="s">
        <v>30</v>
      </c>
      <c r="E5" s="87"/>
      <c r="F5" s="87"/>
      <c r="G5" s="87"/>
      <c r="H5" s="87"/>
      <c r="I5" s="87"/>
      <c r="J5" s="87"/>
      <c r="K5" s="87"/>
    </row>
    <row r="6" spans="1:12" ht="6" customHeight="1" x14ac:dyDescent="0.3">
      <c r="A6" s="4"/>
      <c r="L6" s="106"/>
    </row>
    <row r="7" spans="1:12" ht="36" x14ac:dyDescent="0.25">
      <c r="A7" s="138" t="s">
        <v>26</v>
      </c>
      <c r="B7" s="139"/>
      <c r="C7" s="99">
        <v>2019</v>
      </c>
      <c r="D7" s="99">
        <v>2020</v>
      </c>
      <c r="E7" s="99">
        <v>2022</v>
      </c>
      <c r="F7" s="99">
        <v>2023</v>
      </c>
      <c r="G7" s="129" t="s">
        <v>52</v>
      </c>
      <c r="H7" s="129" t="s">
        <v>53</v>
      </c>
      <c r="I7" s="5" t="s">
        <v>42</v>
      </c>
      <c r="J7" s="6" t="s">
        <v>35</v>
      </c>
      <c r="L7" s="106"/>
    </row>
    <row r="8" spans="1:12" s="10" customFormat="1" ht="39" customHeight="1" x14ac:dyDescent="0.3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0">
        <v>117770</v>
      </c>
      <c r="H8" s="130">
        <v>130950</v>
      </c>
      <c r="I8" s="9">
        <f>+(H8-G8)/G8*100</f>
        <v>11.191305086184936</v>
      </c>
      <c r="J8" s="82">
        <f t="shared" ref="J8:J15" si="0">+H8/H$15*100</f>
        <v>34.576539705591131</v>
      </c>
      <c r="K8" s="107"/>
      <c r="L8" s="106"/>
    </row>
    <row r="9" spans="1:12" s="10" customFormat="1" ht="39" customHeight="1" x14ac:dyDescent="0.3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0">
        <v>150265</v>
      </c>
      <c r="H9" s="130">
        <v>151360</v>
      </c>
      <c r="I9" s="9">
        <f t="shared" ref="I9:I15" si="1">+(H9-G9)/G9*100</f>
        <v>0.72871260772635005</v>
      </c>
      <c r="J9" s="82">
        <f t="shared" si="0"/>
        <v>39.965674301934122</v>
      </c>
      <c r="K9" s="107"/>
      <c r="L9" s="106"/>
    </row>
    <row r="10" spans="1:12" s="111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268035</v>
      </c>
      <c r="H10" s="63">
        <f>SUM(H8:H9)</f>
        <v>282310</v>
      </c>
      <c r="I10" s="62">
        <f t="shared" si="1"/>
        <v>5.3257970041225962</v>
      </c>
      <c r="J10" s="83">
        <f t="shared" si="0"/>
        <v>74.54221400752526</v>
      </c>
      <c r="K10" s="109"/>
      <c r="L10" s="110"/>
    </row>
    <row r="11" spans="1:12" s="10" customFormat="1" ht="39" customHeight="1" x14ac:dyDescent="0.3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0">
        <v>84500</v>
      </c>
      <c r="H11" s="130">
        <v>82195</v>
      </c>
      <c r="I11" s="9">
        <f t="shared" si="1"/>
        <v>-2.7278106508875739</v>
      </c>
      <c r="J11" s="82">
        <f t="shared" si="0"/>
        <v>21.703082711730147</v>
      </c>
      <c r="K11" s="107"/>
      <c r="L11" s="106"/>
    </row>
    <row r="12" spans="1:12" s="10" customFormat="1" ht="39" customHeight="1" x14ac:dyDescent="0.3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0">
        <v>7720</v>
      </c>
      <c r="H12" s="130">
        <v>7470</v>
      </c>
      <c r="I12" s="9">
        <f t="shared" si="1"/>
        <v>-3.2383419689119166</v>
      </c>
      <c r="J12" s="82">
        <f t="shared" si="0"/>
        <v>1.972407419631659</v>
      </c>
      <c r="K12" s="107"/>
      <c r="L12" s="106"/>
    </row>
    <row r="13" spans="1:12" s="10" customFormat="1" ht="39" customHeight="1" x14ac:dyDescent="0.3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0">
        <v>10430</v>
      </c>
      <c r="H13" s="130">
        <v>6750</v>
      </c>
      <c r="I13" s="9">
        <f t="shared" si="1"/>
        <v>-35.282837967401726</v>
      </c>
      <c r="J13" s="82">
        <f t="shared" si="0"/>
        <v>1.7822958611129449</v>
      </c>
      <c r="K13" s="107"/>
      <c r="L13" s="106"/>
    </row>
    <row r="14" spans="1:12" s="111" customFormat="1" ht="39" customHeight="1" x14ac:dyDescent="0.3">
      <c r="A14" s="12"/>
      <c r="B14" s="12" t="s">
        <v>14</v>
      </c>
      <c r="C14" s="63">
        <f t="shared" ref="C14:F14" si="4">SUM(C11:C13)</f>
        <v>90340</v>
      </c>
      <c r="D14" s="63">
        <f t="shared" si="4"/>
        <v>101810</v>
      </c>
      <c r="E14" s="63">
        <f t="shared" si="4"/>
        <v>116620</v>
      </c>
      <c r="F14" s="63">
        <f t="shared" si="4"/>
        <v>113125</v>
      </c>
      <c r="G14" s="63">
        <f t="shared" ref="G14:H14" si="5">SUM(G11:G13)</f>
        <v>102650</v>
      </c>
      <c r="H14" s="63">
        <f t="shared" si="5"/>
        <v>96415</v>
      </c>
      <c r="I14" s="62">
        <f t="shared" si="1"/>
        <v>-6.0740379931807116</v>
      </c>
      <c r="J14" s="83">
        <f t="shared" si="0"/>
        <v>25.457785992474751</v>
      </c>
      <c r="K14" s="109"/>
      <c r="L14" s="110"/>
    </row>
    <row r="15" spans="1:12" s="111" customFormat="1" ht="39" customHeight="1" x14ac:dyDescent="0.3">
      <c r="A15" s="13"/>
      <c r="B15" s="13" t="s">
        <v>22</v>
      </c>
      <c r="C15" s="101">
        <f t="shared" ref="C15:F15" si="6">+C10+C14</f>
        <v>505830</v>
      </c>
      <c r="D15" s="101">
        <f t="shared" si="6"/>
        <v>428740</v>
      </c>
      <c r="E15" s="101">
        <f t="shared" si="6"/>
        <v>397230</v>
      </c>
      <c r="F15" s="101">
        <f t="shared" si="6"/>
        <v>407070</v>
      </c>
      <c r="G15" s="101">
        <f t="shared" ref="G15:H15" si="7">+G10+G14</f>
        <v>370685</v>
      </c>
      <c r="H15" s="101">
        <f t="shared" si="7"/>
        <v>378725</v>
      </c>
      <c r="I15" s="61">
        <f t="shared" si="1"/>
        <v>2.1689574706287007</v>
      </c>
      <c r="J15" s="84">
        <f t="shared" si="0"/>
        <v>100</v>
      </c>
      <c r="K15" s="109"/>
      <c r="L15" s="110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8">+(H16-G16)/G16*100</f>
        <v>#DIV/0!</v>
      </c>
      <c r="J16" s="90"/>
      <c r="K16" s="87"/>
      <c r="L16" s="74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8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3.8" x14ac:dyDescent="0.25">
      <c r="A22" s="140"/>
      <c r="B22" s="137" t="s">
        <v>16</v>
      </c>
      <c r="C22" s="137"/>
      <c r="D22" s="137"/>
      <c r="E22" s="142" t="s">
        <v>17</v>
      </c>
      <c r="F22" s="142"/>
      <c r="G22" s="142"/>
      <c r="H22" s="142"/>
      <c r="I22" s="142"/>
    </row>
    <row r="23" spans="1:12" ht="40.5" customHeight="1" x14ac:dyDescent="0.25">
      <c r="A23" s="141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20" customFormat="1" ht="18.75" customHeight="1" x14ac:dyDescent="0.3">
      <c r="A119" s="102">
        <v>2015</v>
      </c>
      <c r="B119" s="117">
        <f>SUM(B120:B131)</f>
        <v>183870</v>
      </c>
      <c r="C119" s="117">
        <f t="shared" ref="C119:H119" si="35">SUM(C120:C131)</f>
        <v>269020</v>
      </c>
      <c r="D119" s="117">
        <f>SUM(D120:D131)</f>
        <v>452890</v>
      </c>
      <c r="E119" s="117">
        <f>SUM(E120:E131)</f>
        <v>57060</v>
      </c>
      <c r="F119" s="117">
        <f>SUM(F120:F131)</f>
        <v>3150</v>
      </c>
      <c r="G119" s="117">
        <f t="shared" si="35"/>
        <v>7090</v>
      </c>
      <c r="H119" s="117">
        <f t="shared" si="35"/>
        <v>67300</v>
      </c>
      <c r="I119" s="117">
        <f>SUM(I120:I131)</f>
        <v>520190</v>
      </c>
      <c r="J119" s="118"/>
      <c r="K119" s="118"/>
      <c r="L119" s="119"/>
    </row>
    <row r="120" spans="1:12" s="123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21"/>
      <c r="K120" s="121"/>
      <c r="L120" s="122"/>
    </row>
    <row r="121" spans="1:12" s="123" customFormat="1" ht="15" hidden="1" x14ac:dyDescent="0.3">
      <c r="A121" s="46" t="s">
        <v>1</v>
      </c>
      <c r="B121" s="124">
        <v>15450</v>
      </c>
      <c r="C121" s="124">
        <v>24410</v>
      </c>
      <c r="D121" s="43">
        <f t="shared" ref="D121:D140" si="38">SUM(B121:C121)</f>
        <v>39860</v>
      </c>
      <c r="E121" s="124">
        <v>4870</v>
      </c>
      <c r="F121" s="124">
        <v>50</v>
      </c>
      <c r="G121" s="124">
        <v>100</v>
      </c>
      <c r="H121" s="35">
        <f t="shared" si="36"/>
        <v>5020</v>
      </c>
      <c r="I121" s="36">
        <f t="shared" si="37"/>
        <v>44880</v>
      </c>
      <c r="J121" s="121"/>
      <c r="K121" s="121"/>
      <c r="L121" s="122"/>
    </row>
    <row r="122" spans="1:12" s="123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25"/>
      <c r="K122" s="125"/>
      <c r="L122" s="122"/>
    </row>
    <row r="123" spans="1:12" s="123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21"/>
      <c r="K123" s="121"/>
      <c r="L123" s="122"/>
    </row>
    <row r="124" spans="1:12" s="123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21"/>
      <c r="K124" s="121"/>
      <c r="L124" s="122"/>
    </row>
    <row r="125" spans="1:12" s="123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21"/>
      <c r="K125" s="121"/>
      <c r="L125" s="122"/>
    </row>
    <row r="126" spans="1:12" s="123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21"/>
      <c r="K126" s="121"/>
      <c r="L126" s="122"/>
    </row>
    <row r="127" spans="1:12" s="123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21"/>
      <c r="K127" s="121"/>
      <c r="L127" s="122"/>
    </row>
    <row r="128" spans="1:12" s="123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21"/>
      <c r="K128" s="121"/>
      <c r="L128" s="122"/>
    </row>
    <row r="129" spans="1:16" s="123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21"/>
      <c r="K129" s="121"/>
      <c r="L129" s="122"/>
    </row>
    <row r="130" spans="1:16" s="123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21"/>
      <c r="K130" s="121"/>
      <c r="L130" s="122"/>
    </row>
    <row r="131" spans="1:16" s="123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6">
        <v>3520</v>
      </c>
      <c r="F131" s="126">
        <v>90</v>
      </c>
      <c r="G131" s="126">
        <v>1540</v>
      </c>
      <c r="H131" s="35">
        <f t="shared" si="36"/>
        <v>5150</v>
      </c>
      <c r="I131" s="36">
        <f t="shared" si="37"/>
        <v>43990</v>
      </c>
      <c r="J131" s="121"/>
      <c r="K131" s="121"/>
      <c r="L131" s="122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39">SUM(C133:C144)</f>
        <v>274160</v>
      </c>
      <c r="D132" s="103">
        <f t="shared" si="39"/>
        <v>456990</v>
      </c>
      <c r="E132" s="103">
        <f t="shared" si="39"/>
        <v>58410</v>
      </c>
      <c r="F132" s="103">
        <f>SUM(F133:F144)</f>
        <v>9490</v>
      </c>
      <c r="G132" s="103">
        <f t="shared" si="39"/>
        <v>6030</v>
      </c>
      <c r="H132" s="103">
        <f t="shared" si="39"/>
        <v>73930</v>
      </c>
      <c r="I132" s="103">
        <f t="shared" si="39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4"/>
      <c r="K144" s="94"/>
      <c r="L144" s="77"/>
      <c r="N144" s="51"/>
      <c r="O144" s="51"/>
      <c r="P144" s="51"/>
    </row>
    <row r="145" spans="1:16" s="115" customFormat="1" ht="19.5" customHeight="1" x14ac:dyDescent="0.3">
      <c r="A145" s="102">
        <v>2017</v>
      </c>
      <c r="B145" s="113">
        <f>SUM(B146:B157)</f>
        <v>189720</v>
      </c>
      <c r="C145" s="113">
        <f t="shared" ref="C145:I145" si="42">SUM(C146:C157)</f>
        <v>259720</v>
      </c>
      <c r="D145" s="113">
        <f t="shared" si="42"/>
        <v>449440</v>
      </c>
      <c r="E145" s="113">
        <f t="shared" si="42"/>
        <v>68500</v>
      </c>
      <c r="F145" s="113">
        <f t="shared" si="42"/>
        <v>8740</v>
      </c>
      <c r="G145" s="113">
        <f t="shared" si="42"/>
        <v>4630</v>
      </c>
      <c r="H145" s="113">
        <f t="shared" si="42"/>
        <v>81870</v>
      </c>
      <c r="I145" s="113">
        <f t="shared" si="42"/>
        <v>531310</v>
      </c>
      <c r="J145" s="95"/>
      <c r="K145" s="95"/>
      <c r="L145" s="114"/>
      <c r="N145" s="116"/>
      <c r="O145" s="116"/>
      <c r="P145" s="116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3">
        <f>SUM(B159:B170)</f>
        <v>190350</v>
      </c>
      <c r="C158" s="113">
        <f t="shared" ref="C158:I158" si="47">SUM(C159:C170)</f>
        <v>249020</v>
      </c>
      <c r="D158" s="113">
        <f t="shared" si="47"/>
        <v>439370</v>
      </c>
      <c r="E158" s="113">
        <f t="shared" si="47"/>
        <v>71020</v>
      </c>
      <c r="F158" s="113">
        <f t="shared" si="47"/>
        <v>8490</v>
      </c>
      <c r="G158" s="113">
        <f t="shared" si="47"/>
        <v>8180</v>
      </c>
      <c r="H158" s="113">
        <f t="shared" si="47"/>
        <v>87690</v>
      </c>
      <c r="I158" s="113">
        <f t="shared" si="47"/>
        <v>527060</v>
      </c>
      <c r="J158" s="80"/>
      <c r="K158" s="80"/>
      <c r="L158" s="92"/>
      <c r="N158" s="127"/>
      <c r="O158" s="127"/>
      <c r="P158" s="127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8"/>
      <c r="K182" s="128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8"/>
      <c r="K183" s="128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4">SUM(E185:G185)</f>
        <v>5455</v>
      </c>
      <c r="I185" s="85">
        <f t="shared" ref="I185:I191" si="65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6">SUM(B186:C186)</f>
        <v>37200</v>
      </c>
      <c r="E186" s="71">
        <v>5480</v>
      </c>
      <c r="F186" s="71">
        <v>425</v>
      </c>
      <c r="G186" s="71">
        <v>250</v>
      </c>
      <c r="H186" s="85">
        <f t="shared" si="64"/>
        <v>6155</v>
      </c>
      <c r="I186" s="85">
        <f t="shared" si="65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6"/>
        <v>30310</v>
      </c>
      <c r="E187" s="72">
        <v>5205</v>
      </c>
      <c r="F187" s="71">
        <v>500</v>
      </c>
      <c r="G187" s="71">
        <v>480</v>
      </c>
      <c r="H187" s="85">
        <f t="shared" si="64"/>
        <v>6185</v>
      </c>
      <c r="I187" s="85">
        <f t="shared" si="65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6"/>
        <v>21960</v>
      </c>
      <c r="E188" s="72">
        <v>5630</v>
      </c>
      <c r="F188" s="72">
        <v>375</v>
      </c>
      <c r="G188" s="72">
        <v>530</v>
      </c>
      <c r="H188" s="85">
        <f t="shared" si="64"/>
        <v>6535</v>
      </c>
      <c r="I188" s="85">
        <f t="shared" si="65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6"/>
        <v>19050</v>
      </c>
      <c r="E189" s="71">
        <v>6380</v>
      </c>
      <c r="F189" s="71">
        <v>470</v>
      </c>
      <c r="G189" s="71">
        <v>445</v>
      </c>
      <c r="H189" s="85">
        <f t="shared" si="64"/>
        <v>7295</v>
      </c>
      <c r="I189" s="85">
        <f t="shared" si="65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6"/>
        <v>20150</v>
      </c>
      <c r="E190" s="71">
        <v>7875</v>
      </c>
      <c r="F190" s="71">
        <v>695</v>
      </c>
      <c r="G190" s="71">
        <v>630</v>
      </c>
      <c r="H190" s="85">
        <f t="shared" si="64"/>
        <v>9200</v>
      </c>
      <c r="I190" s="85">
        <f t="shared" si="65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6"/>
        <v>28210</v>
      </c>
      <c r="E191" s="86">
        <v>7290</v>
      </c>
      <c r="F191" s="86">
        <v>1265</v>
      </c>
      <c r="G191" s="86">
        <v>715</v>
      </c>
      <c r="H191" s="85">
        <f t="shared" si="64"/>
        <v>9270</v>
      </c>
      <c r="I191" s="85">
        <f t="shared" si="65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7">SUM(B192:C192)</f>
        <v>30160</v>
      </c>
      <c r="E192" s="85">
        <v>8080</v>
      </c>
      <c r="F192" s="85">
        <v>2230</v>
      </c>
      <c r="G192" s="85">
        <v>815</v>
      </c>
      <c r="H192" s="85">
        <f t="shared" si="64"/>
        <v>11125</v>
      </c>
      <c r="I192" s="85">
        <f t="shared" ref="I192" si="68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69">SUM(B193:C193)</f>
        <v>28850</v>
      </c>
      <c r="E193" s="85">
        <v>8350</v>
      </c>
      <c r="F193" s="85">
        <v>1810</v>
      </c>
      <c r="G193" s="85">
        <v>330</v>
      </c>
      <c r="H193" s="85">
        <f t="shared" si="64"/>
        <v>10490</v>
      </c>
      <c r="I193" s="85">
        <f t="shared" ref="I193" si="70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1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2">SUM(E194:G194)</f>
        <v>10630</v>
      </c>
      <c r="I194" s="85">
        <f t="shared" ref="I194" si="73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4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5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6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7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79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0">SUM(E198:G198)</f>
        <v>7760</v>
      </c>
      <c r="I198" s="85">
        <f t="shared" ref="I198" si="81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79"/>
        <v>28440</v>
      </c>
      <c r="E199" s="88">
        <v>6545</v>
      </c>
      <c r="F199" s="88">
        <v>305</v>
      </c>
      <c r="G199" s="88">
        <v>690</v>
      </c>
      <c r="H199" s="85">
        <f t="shared" ref="H199" si="82">SUM(E199:G199)</f>
        <v>7540</v>
      </c>
      <c r="I199" s="85">
        <f t="shared" ref="I199" si="83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79"/>
        <v>31480</v>
      </c>
      <c r="E200" s="88">
        <v>6560</v>
      </c>
      <c r="F200" s="88">
        <v>310</v>
      </c>
      <c r="G200" s="88">
        <v>430</v>
      </c>
      <c r="H200" s="85">
        <f t="shared" ref="H200" si="84">SUM(E200:G200)</f>
        <v>7300</v>
      </c>
      <c r="I200" s="85">
        <f t="shared" ref="I200" si="85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79"/>
        <v>28620</v>
      </c>
      <c r="E201" s="88">
        <v>6680</v>
      </c>
      <c r="F201" s="88">
        <v>330</v>
      </c>
      <c r="G201" s="88">
        <v>705</v>
      </c>
      <c r="H201" s="85">
        <f t="shared" ref="H201" si="86">SUM(E201:G201)</f>
        <v>7715</v>
      </c>
      <c r="I201" s="85">
        <f t="shared" ref="I201" si="87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8">SUM(E202:G202)</f>
        <v>8090</v>
      </c>
      <c r="I202" s="85">
        <f t="shared" ref="I202" si="89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79"/>
        <v>24110</v>
      </c>
      <c r="E203" s="88">
        <v>6705</v>
      </c>
      <c r="F203" s="88">
        <v>600</v>
      </c>
      <c r="G203" s="88">
        <v>1670</v>
      </c>
      <c r="H203" s="85">
        <f t="shared" ref="H203" si="90">SUM(E203:G203)</f>
        <v>8975</v>
      </c>
      <c r="I203" s="85">
        <f t="shared" ref="I203" si="91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2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3">SUM(E204:G204)</f>
        <v>9070</v>
      </c>
      <c r="I204" s="85">
        <f t="shared" ref="I204" si="94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5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6">SUM(E205:G205)</f>
        <v>10395</v>
      </c>
      <c r="I205" s="85">
        <f t="shared" ref="I205" si="97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8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99">SUM(E206:G206)</f>
        <v>9815</v>
      </c>
      <c r="I206" s="85">
        <f t="shared" ref="I206" si="100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1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2">SUM(E207:G207)</f>
        <v>10140</v>
      </c>
      <c r="I207" s="85">
        <f t="shared" ref="I207" si="103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4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5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6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7">SUM(E209:G209)</f>
        <v>8185</v>
      </c>
      <c r="I209" s="85">
        <f t="shared" ref="I209" si="108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0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1">SUM(E211:G211)</f>
        <v>7040</v>
      </c>
      <c r="I211" s="85">
        <f t="shared" ref="I211:I216" si="112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0"/>
        <v>28430</v>
      </c>
      <c r="E212" s="88">
        <v>5215</v>
      </c>
      <c r="F212" s="88">
        <v>265</v>
      </c>
      <c r="G212" s="88">
        <v>790</v>
      </c>
      <c r="H212" s="85">
        <f t="shared" si="111"/>
        <v>6270</v>
      </c>
      <c r="I212" s="85">
        <f t="shared" si="112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0"/>
        <v>28490</v>
      </c>
      <c r="E213" s="88">
        <v>5965</v>
      </c>
      <c r="F213" s="88">
        <v>345</v>
      </c>
      <c r="G213" s="88">
        <v>885</v>
      </c>
      <c r="H213" s="85">
        <f t="shared" si="111"/>
        <v>7195</v>
      </c>
      <c r="I213" s="85">
        <f t="shared" si="112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0"/>
        <v>27070</v>
      </c>
      <c r="E214" s="88">
        <v>6530</v>
      </c>
      <c r="F214" s="88">
        <v>200</v>
      </c>
      <c r="G214" s="88">
        <v>1280</v>
      </c>
      <c r="H214" s="85">
        <f t="shared" si="111"/>
        <v>8010</v>
      </c>
      <c r="I214" s="85">
        <f t="shared" si="112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0"/>
        <v>21440</v>
      </c>
      <c r="E215" s="88">
        <v>7140</v>
      </c>
      <c r="F215" s="88">
        <v>285</v>
      </c>
      <c r="G215" s="88">
        <v>1760</v>
      </c>
      <c r="H215" s="85">
        <f t="shared" si="111"/>
        <v>9185</v>
      </c>
      <c r="I215" s="85">
        <f t="shared" si="112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0"/>
        <v>16720</v>
      </c>
      <c r="E216" s="88">
        <v>8175</v>
      </c>
      <c r="F216" s="88">
        <v>530</v>
      </c>
      <c r="G216" s="88">
        <v>1650</v>
      </c>
      <c r="H216" s="85">
        <f t="shared" si="111"/>
        <v>10355</v>
      </c>
      <c r="I216" s="85">
        <f t="shared" si="112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3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4">SUM(E217:G217)</f>
        <v>11640</v>
      </c>
      <c r="I217" s="85">
        <f t="shared" ref="I217" si="115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6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7">SUM(E218:G218)</f>
        <v>13205</v>
      </c>
      <c r="I218" s="85">
        <f t="shared" ref="I218" si="118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19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0">SUM(E219:G219)</f>
        <v>12140</v>
      </c>
      <c r="I219" s="85">
        <f t="shared" ref="I219:I220" si="121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19"/>
        <v>24140</v>
      </c>
      <c r="E220" s="88">
        <v>9820</v>
      </c>
      <c r="F220" s="88">
        <v>585</v>
      </c>
      <c r="G220" s="88">
        <v>630</v>
      </c>
      <c r="H220" s="85">
        <f t="shared" si="120"/>
        <v>11035</v>
      </c>
      <c r="I220" s="85">
        <f t="shared" si="121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2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3">SUM(E221:G221)</f>
        <v>10880</v>
      </c>
      <c r="I221" s="85">
        <f t="shared" ref="I221" si="124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5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6">SUM(E222:G222)</f>
        <v>9665</v>
      </c>
      <c r="I222" s="85">
        <f t="shared" ref="I222" si="127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29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0">SUM(E224:G224)</f>
        <v>8045</v>
      </c>
      <c r="I224" s="85">
        <f t="shared" ref="I224:I229" si="131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29"/>
        <v>26280</v>
      </c>
      <c r="E225" s="88">
        <v>6530</v>
      </c>
      <c r="F225" s="88">
        <v>495</v>
      </c>
      <c r="G225" s="88">
        <v>910</v>
      </c>
      <c r="H225" s="85">
        <f t="shared" si="130"/>
        <v>7935</v>
      </c>
      <c r="I225" s="85">
        <f t="shared" si="131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29"/>
        <v>27200</v>
      </c>
      <c r="E226" s="88">
        <v>6460</v>
      </c>
      <c r="F226" s="88">
        <v>460</v>
      </c>
      <c r="G226" s="88">
        <v>1070</v>
      </c>
      <c r="H226" s="85">
        <f t="shared" si="130"/>
        <v>7990</v>
      </c>
      <c r="I226" s="85">
        <f t="shared" si="131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29"/>
        <v>24890</v>
      </c>
      <c r="E227" s="88">
        <v>5880</v>
      </c>
      <c r="F227" s="88">
        <v>390</v>
      </c>
      <c r="G227" s="88">
        <v>1180</v>
      </c>
      <c r="H227" s="85">
        <f t="shared" si="130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29"/>
        <v>21880</v>
      </c>
      <c r="E228" s="88">
        <v>6330</v>
      </c>
      <c r="F228" s="88">
        <v>410</v>
      </c>
      <c r="G228" s="88">
        <v>1450</v>
      </c>
      <c r="H228" s="85">
        <f t="shared" si="130"/>
        <v>8190</v>
      </c>
      <c r="I228" s="85">
        <f t="shared" si="131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29"/>
        <v>19100</v>
      </c>
      <c r="E229" s="88">
        <v>6565</v>
      </c>
      <c r="F229" s="88">
        <v>550</v>
      </c>
      <c r="G229" s="88">
        <v>935</v>
      </c>
      <c r="H229" s="85">
        <f t="shared" si="130"/>
        <v>8050</v>
      </c>
      <c r="I229" s="85">
        <f t="shared" si="131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2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3">SUM(E230:G230)</f>
        <v>9130</v>
      </c>
      <c r="I230" s="85">
        <f t="shared" ref="I230" si="134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5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6">SUM(E231:G231)</f>
        <v>12310</v>
      </c>
      <c r="I231" s="85">
        <f t="shared" ref="I231" si="137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8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39">SUM(E232:G232)</f>
        <v>11720</v>
      </c>
      <c r="I232" s="85">
        <f t="shared" ref="I232" si="140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1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2">SUM(E233:G233)</f>
        <v>11290</v>
      </c>
      <c r="I233" s="85">
        <f t="shared" ref="I233" si="143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4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5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4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5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SUM(B237:B247)</f>
        <v>130950</v>
      </c>
      <c r="C236" s="60">
        <f t="shared" ref="C236:I236" si="146">SUM(C237:C247)</f>
        <v>151360</v>
      </c>
      <c r="D236" s="60">
        <f t="shared" si="146"/>
        <v>282310</v>
      </c>
      <c r="E236" s="60">
        <f t="shared" si="146"/>
        <v>82195</v>
      </c>
      <c r="F236" s="60">
        <f t="shared" si="146"/>
        <v>7470</v>
      </c>
      <c r="G236" s="60">
        <f t="shared" si="146"/>
        <v>6750</v>
      </c>
      <c r="H236" s="60">
        <f t="shared" si="146"/>
        <v>96415</v>
      </c>
      <c r="I236" s="60">
        <f>SUM(I237:I247)</f>
        <v>378725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7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45</v>
      </c>
      <c r="B238" s="68">
        <v>11010</v>
      </c>
      <c r="C238" s="68">
        <v>16380</v>
      </c>
      <c r="D238" s="85">
        <f t="shared" ref="D238" si="148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49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46</v>
      </c>
      <c r="B239" s="68">
        <v>12570</v>
      </c>
      <c r="C239" s="68">
        <v>14290</v>
      </c>
      <c r="D239" s="85">
        <f t="shared" ref="D239" si="150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1">SUM(E239:G239)</f>
        <v>7850</v>
      </c>
      <c r="I239" s="85">
        <f t="shared" ref="I239" si="152">+H239+D239</f>
        <v>34710</v>
      </c>
      <c r="J239" s="70"/>
      <c r="K239" s="80"/>
      <c r="L239" s="78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8">
        <v>11410</v>
      </c>
      <c r="C240" s="68">
        <v>13430</v>
      </c>
      <c r="D240" s="85">
        <f t="shared" ref="D240" si="153">SUM(B240:C240)</f>
        <v>24840</v>
      </c>
      <c r="E240" s="88">
        <v>7080</v>
      </c>
      <c r="F240" s="88">
        <v>355</v>
      </c>
      <c r="G240" s="88">
        <v>640</v>
      </c>
      <c r="H240" s="85">
        <f t="shared" ref="H240" si="154">SUM(E240:G240)</f>
        <v>8075</v>
      </c>
      <c r="I240" s="85">
        <f t="shared" ref="I240" si="155">+H240+D240</f>
        <v>32915</v>
      </c>
      <c r="J240" s="70"/>
      <c r="K240" s="80"/>
      <c r="L240" s="78"/>
      <c r="N240" s="51"/>
      <c r="O240" s="51"/>
      <c r="P240" s="51"/>
    </row>
    <row r="241" spans="1:16" s="52" customFormat="1" ht="17.25" customHeight="1" x14ac:dyDescent="0.3">
      <c r="A241" s="67" t="s">
        <v>49</v>
      </c>
      <c r="B241" s="68">
        <v>11100</v>
      </c>
      <c r="C241" s="68">
        <v>10380</v>
      </c>
      <c r="D241" s="85">
        <f t="shared" ref="D241:D246" si="156">SUM(B241:C241)</f>
        <v>21480</v>
      </c>
      <c r="E241" s="88">
        <v>7015</v>
      </c>
      <c r="F241" s="88">
        <v>500</v>
      </c>
      <c r="G241" s="88">
        <v>515</v>
      </c>
      <c r="H241" s="85">
        <f t="shared" ref="H241:H246" si="157">SUM(E241:G241)</f>
        <v>8030</v>
      </c>
      <c r="I241" s="85">
        <f t="shared" ref="I241:I246" si="158">+H241+D241</f>
        <v>29510</v>
      </c>
      <c r="J241" s="70"/>
      <c r="K241" s="80"/>
      <c r="L241" s="78"/>
      <c r="N241" s="51"/>
      <c r="O241" s="51"/>
      <c r="P241" s="51"/>
    </row>
    <row r="242" spans="1:16" s="52" customFormat="1" ht="17.25" customHeight="1" x14ac:dyDescent="0.3">
      <c r="A242" s="67" t="s">
        <v>48</v>
      </c>
      <c r="B242" s="68">
        <v>12050</v>
      </c>
      <c r="C242" s="68">
        <v>12880</v>
      </c>
      <c r="D242" s="85">
        <f t="shared" si="156"/>
        <v>24930</v>
      </c>
      <c r="E242" s="88">
        <v>6935</v>
      </c>
      <c r="F242" s="88">
        <v>715</v>
      </c>
      <c r="G242" s="88">
        <v>780</v>
      </c>
      <c r="H242" s="85">
        <f t="shared" si="157"/>
        <v>8430</v>
      </c>
      <c r="I242" s="85">
        <f t="shared" si="158"/>
        <v>33360</v>
      </c>
      <c r="J242" s="70"/>
      <c r="K242" s="80"/>
      <c r="L242" s="78"/>
      <c r="N242" s="51"/>
      <c r="O242" s="51"/>
      <c r="P242" s="51"/>
    </row>
    <row r="243" spans="1:16" s="52" customFormat="1" ht="17.25" customHeight="1" x14ac:dyDescent="0.3">
      <c r="A243" s="67" t="s">
        <v>47</v>
      </c>
      <c r="B243" s="68">
        <v>12010</v>
      </c>
      <c r="C243" s="68">
        <v>13410</v>
      </c>
      <c r="D243" s="85">
        <f t="shared" si="156"/>
        <v>25420</v>
      </c>
      <c r="E243" s="88">
        <v>7635</v>
      </c>
      <c r="F243" s="88">
        <v>1380</v>
      </c>
      <c r="G243" s="88">
        <v>725</v>
      </c>
      <c r="H243" s="85">
        <f t="shared" si="157"/>
        <v>9740</v>
      </c>
      <c r="I243" s="85">
        <f t="shared" si="158"/>
        <v>35160</v>
      </c>
      <c r="J243" s="70"/>
      <c r="K243" s="80"/>
      <c r="L243" s="78"/>
      <c r="N243" s="51"/>
      <c r="O243" s="51"/>
      <c r="P243" s="51"/>
    </row>
    <row r="244" spans="1:16" s="52" customFormat="1" ht="17.25" customHeight="1" x14ac:dyDescent="0.3">
      <c r="A244" s="67" t="s">
        <v>50</v>
      </c>
      <c r="B244" s="68">
        <v>12560</v>
      </c>
      <c r="C244" s="68">
        <v>13670</v>
      </c>
      <c r="D244" s="85">
        <f>SUM(B244:C244)</f>
        <v>26230</v>
      </c>
      <c r="E244" s="88">
        <v>8135</v>
      </c>
      <c r="F244" s="88">
        <v>1135</v>
      </c>
      <c r="G244" s="88">
        <v>905</v>
      </c>
      <c r="H244" s="85">
        <f t="shared" si="157"/>
        <v>10175</v>
      </c>
      <c r="I244" s="85">
        <f t="shared" si="158"/>
        <v>36405</v>
      </c>
      <c r="J244" s="70"/>
      <c r="K244" s="80"/>
      <c r="L244" s="78"/>
      <c r="N244" s="51"/>
      <c r="O244" s="51"/>
      <c r="P244" s="51"/>
    </row>
    <row r="245" spans="1:16" s="52" customFormat="1" ht="17.25" customHeight="1" x14ac:dyDescent="0.3">
      <c r="A245" s="67" t="s">
        <v>51</v>
      </c>
      <c r="B245" s="68">
        <v>12480</v>
      </c>
      <c r="C245" s="68">
        <v>14380</v>
      </c>
      <c r="D245" s="85">
        <f t="shared" ref="D245:D246" si="159">SUM(B245:C245)</f>
        <v>26860</v>
      </c>
      <c r="E245" s="88">
        <v>7385</v>
      </c>
      <c r="F245" s="88">
        <v>1565</v>
      </c>
      <c r="G245" s="88">
        <v>450</v>
      </c>
      <c r="H245" s="85">
        <f t="shared" ref="H245:H246" si="160">SUM(E245:G245)</f>
        <v>9400</v>
      </c>
      <c r="I245" s="85">
        <f t="shared" si="158"/>
        <v>36260</v>
      </c>
      <c r="J245" s="70"/>
      <c r="K245" s="80"/>
      <c r="L245" s="78"/>
      <c r="N245" s="51"/>
      <c r="O245" s="51"/>
      <c r="P245" s="51"/>
    </row>
    <row r="246" spans="1:16" s="52" customFormat="1" ht="17.25" customHeight="1" x14ac:dyDescent="0.3">
      <c r="A246" s="67" t="s">
        <v>55</v>
      </c>
      <c r="B246" s="68">
        <v>12580</v>
      </c>
      <c r="C246" s="68">
        <v>14990</v>
      </c>
      <c r="D246" s="85">
        <f t="shared" si="159"/>
        <v>27570</v>
      </c>
      <c r="E246" s="88">
        <v>5710</v>
      </c>
      <c r="F246" s="88">
        <v>570</v>
      </c>
      <c r="G246" s="88">
        <v>550</v>
      </c>
      <c r="H246" s="85">
        <f t="shared" si="160"/>
        <v>6830</v>
      </c>
      <c r="I246" s="85">
        <f t="shared" si="158"/>
        <v>34400</v>
      </c>
      <c r="J246" s="70"/>
      <c r="K246" s="80"/>
      <c r="L246" s="78"/>
      <c r="N246" s="51"/>
      <c r="O246" s="51"/>
      <c r="P246" s="51"/>
    </row>
    <row r="247" spans="1:16" s="52" customFormat="1" ht="17.25" customHeight="1" x14ac:dyDescent="0.3">
      <c r="A247" s="67" t="s">
        <v>56</v>
      </c>
      <c r="B247" s="68">
        <v>13040</v>
      </c>
      <c r="C247" s="68">
        <v>12280</v>
      </c>
      <c r="D247" s="85">
        <f t="shared" ref="D247" si="161">SUM(B247:C247)</f>
        <v>25320</v>
      </c>
      <c r="E247" s="88">
        <v>6110</v>
      </c>
      <c r="F247" s="88">
        <v>340</v>
      </c>
      <c r="G247" s="88">
        <v>465</v>
      </c>
      <c r="H247" s="85">
        <f t="shared" ref="H247" si="162">SUM(E247:G247)</f>
        <v>6915</v>
      </c>
      <c r="I247" s="85">
        <f>+H247+D247</f>
        <v>32235</v>
      </c>
      <c r="J247" s="70"/>
      <c r="K247" s="80"/>
      <c r="L247" s="78"/>
      <c r="N247" s="51"/>
      <c r="O247" s="51"/>
      <c r="P247" s="51"/>
    </row>
    <row r="248" spans="1:16" s="66" customFormat="1" ht="19.2" customHeight="1" x14ac:dyDescent="0.3">
      <c r="A248" s="64" t="s">
        <v>38</v>
      </c>
      <c r="B248" s="65"/>
      <c r="C248" s="65"/>
      <c r="D248" s="65"/>
      <c r="E248" s="65"/>
      <c r="F248" s="65"/>
      <c r="G248" s="65"/>
      <c r="H248" s="65"/>
      <c r="I248" s="65"/>
      <c r="J248" s="98"/>
      <c r="K248" s="98"/>
      <c r="L248" s="81"/>
    </row>
    <row r="249" spans="1:16" s="66" customFormat="1" ht="15.6" customHeight="1" x14ac:dyDescent="0.3">
      <c r="A249" s="133" t="s">
        <v>39</v>
      </c>
      <c r="B249" s="133"/>
      <c r="C249" s="133"/>
      <c r="D249" s="133"/>
      <c r="E249" s="133"/>
      <c r="F249" s="133"/>
      <c r="G249" s="133"/>
      <c r="H249" s="133"/>
      <c r="I249" s="133"/>
      <c r="J249" s="97"/>
      <c r="K249" s="97"/>
      <c r="L249" s="81"/>
    </row>
    <row r="250" spans="1:16" ht="15.6" x14ac:dyDescent="0.3">
      <c r="A250" s="64" t="s">
        <v>43</v>
      </c>
      <c r="B250" s="87"/>
      <c r="C250" s="87"/>
      <c r="D250" s="87"/>
      <c r="E250" s="87"/>
      <c r="F250" s="87"/>
      <c r="G250" s="87"/>
      <c r="H250" s="87"/>
      <c r="I250" s="87"/>
      <c r="J250" s="112"/>
    </row>
    <row r="251" spans="1:16" x14ac:dyDescent="0.25">
      <c r="B251" s="87"/>
      <c r="C251" s="87"/>
      <c r="D251" s="87"/>
      <c r="E251" s="87"/>
      <c r="F251" s="87"/>
      <c r="G251" s="87"/>
      <c r="H251" s="87"/>
      <c r="I251" s="87"/>
      <c r="J251" s="1"/>
      <c r="K251" s="1"/>
      <c r="L251" s="1"/>
    </row>
    <row r="252" spans="1:16" x14ac:dyDescent="0.25">
      <c r="B252" s="87"/>
      <c r="C252" s="87"/>
      <c r="D252" s="87"/>
      <c r="E252" s="131"/>
      <c r="F252" s="131"/>
      <c r="G252" s="131"/>
      <c r="H252" s="132"/>
      <c r="I252" s="87"/>
      <c r="J252" s="1"/>
      <c r="K252" s="1"/>
      <c r="L252" s="1"/>
    </row>
    <row r="253" spans="1:16" x14ac:dyDescent="0.25">
      <c r="E253" s="131"/>
      <c r="F253" s="131"/>
      <c r="G253" s="131"/>
      <c r="H253" s="132"/>
      <c r="J253" s="1"/>
      <c r="K253" s="1"/>
      <c r="L253" s="1"/>
    </row>
    <row r="254" spans="1:16" x14ac:dyDescent="0.25">
      <c r="E254" s="132"/>
      <c r="F254" s="132"/>
      <c r="G254" s="132"/>
      <c r="H254" s="132"/>
      <c r="K254" s="1"/>
      <c r="L254" s="1"/>
    </row>
    <row r="255" spans="1:16" x14ac:dyDescent="0.25">
      <c r="E255" s="132"/>
      <c r="F255" s="132"/>
      <c r="G255" s="132"/>
      <c r="H255" s="132"/>
      <c r="K255" s="1"/>
      <c r="L255" s="1"/>
    </row>
    <row r="256" spans="1:16" x14ac:dyDescent="0.25">
      <c r="E256" s="132"/>
      <c r="F256" s="132"/>
      <c r="G256" s="132"/>
      <c r="H256" s="132"/>
    </row>
    <row r="257" spans="5:12" x14ac:dyDescent="0.25">
      <c r="J257" s="1"/>
      <c r="K257" s="1"/>
      <c r="L257" s="1"/>
    </row>
    <row r="258" spans="5:12" x14ac:dyDescent="0.25">
      <c r="E258" s="49"/>
      <c r="J258" s="1"/>
      <c r="K258" s="1"/>
      <c r="L258" s="1"/>
    </row>
    <row r="259" spans="5:12" x14ac:dyDescent="0.25">
      <c r="E259" s="49"/>
      <c r="J259" s="1"/>
      <c r="K259" s="1"/>
      <c r="L259" s="1"/>
    </row>
    <row r="260" spans="5:12" x14ac:dyDescent="0.25">
      <c r="E260" s="49"/>
      <c r="F260" s="49"/>
      <c r="G260" s="49"/>
      <c r="H260" s="49"/>
      <c r="J260" s="1"/>
      <c r="K260" s="1"/>
      <c r="L260" s="1"/>
    </row>
    <row r="261" spans="5:12" x14ac:dyDescent="0.25">
      <c r="E261" s="49"/>
      <c r="F261" s="49"/>
      <c r="G261" s="49"/>
      <c r="H261" s="49"/>
      <c r="J261" s="1"/>
      <c r="K261" s="1"/>
      <c r="L261" s="1"/>
    </row>
    <row r="262" spans="5:12" x14ac:dyDescent="0.25">
      <c r="E262" s="49"/>
      <c r="F262" s="49"/>
      <c r="G262" s="49"/>
      <c r="H262" s="49"/>
      <c r="J262" s="1"/>
      <c r="K262" s="1"/>
      <c r="L262" s="1"/>
    </row>
    <row r="263" spans="5:12" x14ac:dyDescent="0.25">
      <c r="E263" s="49"/>
      <c r="F263" s="49"/>
      <c r="G263" s="49"/>
      <c r="H263" s="49"/>
      <c r="J263" s="1"/>
      <c r="K263" s="1"/>
      <c r="L263" s="1"/>
    </row>
    <row r="264" spans="5:12" x14ac:dyDescent="0.25">
      <c r="E264" s="49"/>
      <c r="F264" s="49"/>
      <c r="G264" s="49"/>
      <c r="H264" s="49"/>
      <c r="J264" s="1"/>
      <c r="K264" s="1"/>
      <c r="L264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9:I249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2023-03-08T06:49:22Z</cp:lastPrinted>
  <dcterms:created xsi:type="dcterms:W3CDTF">2005-08-10T04:31:46Z</dcterms:created>
  <dcterms:modified xsi:type="dcterms:W3CDTF">2025-02-26T09:00:27Z</dcterms:modified>
</cp:coreProperties>
</file>