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C236" i="6"/>
  <c r="E236" i="6"/>
  <c r="F236" i="6"/>
  <c r="G236" i="6"/>
  <c r="H10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 l="1"/>
  <c r="D238" i="6"/>
  <c r="D236" i="6" s="1"/>
  <c r="I238" i="6" l="1"/>
  <c r="I236" i="6" s="1"/>
  <c r="I13" i="6"/>
  <c r="I12" i="6"/>
  <c r="I11" i="6"/>
  <c r="I9" i="6"/>
  <c r="I8" i="6"/>
  <c r="G14" i="6"/>
  <c r="H14" i="6"/>
  <c r="G10" i="6"/>
  <c r="E14" i="6"/>
  <c r="F14" i="6"/>
  <c r="E10" i="6"/>
  <c r="E15" i="6" s="1"/>
  <c r="F10" i="6"/>
  <c r="D10" i="6"/>
  <c r="F15" i="6" l="1"/>
  <c r="I14" i="6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<sst xmlns="http://schemas.openxmlformats.org/spreadsheetml/2006/main" count="231" uniqueCount="52">
  <si>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</si>
  <si>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</si>
  <si>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</si>
  <si>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</si>
  <si>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</si>
  <si>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</si>
  <si>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</si>
  <si>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</si>
  <si>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</si>
  <si>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</si>
  <si>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</si>
  <si>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</si>
  <si>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</si>
  <si>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</si>
  <si>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</si>
  <si>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</si>
  <si>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</si>
  <si>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</si>
  <si>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</si>
  <si>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</si>
  <si>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</si>
  <si>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</si>
  <si>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</si>
  <si>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</si>
  <si>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</si>
  <si>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</si>
  <si>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</si>
  <si>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</si>
  <si>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</si>
  <si>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</si>
  <si>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</si>
  <si>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</si>
  <si>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</si>
  <si>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</si>
  <si>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</si>
  <si>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</si>
  <si>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</si>
  <si>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</si>
  <si>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</si>
  <si>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</si>
  <si>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</si>
  <si>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</si>
  <si>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</si>
  <si>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</si>
  <si>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</si>
  <si>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</si>
  <si>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</si>
  <si>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</si>
  <si>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</si>
  <si>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t>June 2024</t>
  </si>
  <si>
    <t xml:space="preserve">      2024      Jan-Jun</t>
  </si>
  <si>
    <t xml:space="preserve">      2023      Jan-Jun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</si>
</sst>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4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4" fontId="23" fillId="0" borderId="0" xfId="1" applyNumberFormat="1" applyFont="1"/>
    <xf numFmtId="164" fontId="20" fillId="0" borderId="0" xfId="3" applyNumberFormat="1" applyFont="1"/>
    <xf numFmtId="166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27" fillId="2" borderId="1" xfId="1" applyNumberFormat="1" applyFont="1" applyFill="1" applyBorder="1"/>
    <xf numFmtId="164" fontId="27" fillId="3" borderId="1" xfId="1" applyNumberFormat="1" applyFont="1" applyFill="1" applyBorder="1" applyAlignment="1">
      <alignment horizontal="right"/>
    </xf>
    <xf numFmtId="164" fontId="20" fillId="3" borderId="1" xfId="0" applyNumberFormat="1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8" fillId="3" borderId="1" xfId="1" applyNumberFormat="1" applyFont="1" applyFill="1" applyBorder="1" applyAlignment="1">
      <alignment horizontal="right"/>
    </xf>
    <xf numFmtId="164" fontId="28" fillId="3" borderId="1" xfId="1" applyNumberFormat="1" applyFont="1" applyFill="1" applyBorder="1"/>
    <xf numFmtId="164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8" fillId="2" borderId="1" xfId="1" applyNumberFormat="1" applyFont="1" applyFill="1" applyBorder="1"/>
    <xf numFmtId="164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29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4" fontId="28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164" fontId="28" fillId="3" borderId="1" xfId="1" applyNumberFormat="1" applyFont="1" applyFill="1" applyBorder="1" applyAlignment="1">
      <alignment horizontal="left" indent="1"/>
    </xf>
    <xf numFmtId="164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4" fontId="31" fillId="8" borderId="1" xfId="1" applyNumberFormat="1" applyFont="1" applyFill="1" applyBorder="1" applyAlignment="1">
      <alignment horizontal="left" indent="1"/>
    </xf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164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7" fontId="40" fillId="0" borderId="1" xfId="1" applyNumberFormat="1" applyFont="1" applyFill="1" applyBorder="1"/>
    <xf numFmtId="167" fontId="41" fillId="0" borderId="1" xfId="1" applyNumberFormat="1" applyFont="1" applyFill="1" applyBorder="1"/>
    <xf numFmtId="167" fontId="40" fillId="0" borderId="0" xfId="1" applyNumberFormat="1" applyFont="1" applyFill="1" applyBorder="1"/>
    <xf numFmtId="167" fontId="28" fillId="0" borderId="1" xfId="1" applyNumberFormat="1" applyFont="1" applyFill="1" applyBorder="1"/>
    <xf numFmtId="167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4" fontId="28" fillId="0" borderId="0" xfId="0" applyNumberFormat="1" applyFont="1" applyBorder="1"/>
    <xf numFmtId="167" fontId="41" fillId="0" borderId="0" xfId="1" applyNumberFormat="1" applyFont="1" applyFill="1" applyBorder="1"/>
    <xf numFmtId="164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8" fillId="0" borderId="1" xfId="1" applyNumberFormat="1" applyFont="1" applyFill="1" applyBorder="1" applyAlignment="1">
      <alignment horizontal="left" indent="1"/>
    </xf>
    <xf numFmtId="164" fontId="32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4" fontId="28" fillId="0" borderId="0" xfId="0" applyNumberFormat="1" applyFont="1" applyFill="1" applyBorder="1"/>
    <xf numFmtId="164" fontId="28" fillId="0" borderId="0" xfId="1" applyNumberFormat="1" applyFont="1" applyFill="1" applyBorder="1"/>
    <xf numFmtId="164" fontId="31" fillId="0" borderId="0" xfId="1" applyNumberFormat="1" applyFont="1" applyFill="1" applyBorder="1"/>
    <xf numFmtId="165" fontId="28" fillId="0" borderId="0" xfId="1" applyNumberFormat="1" applyFont="1" applyFill="1" applyBorder="1"/>
    <xf numFmtId="0" fontId="38" fillId="0" borderId="0" xfId="0" applyFont="1" applyFill="1" applyBorder="1"/>
    <xf numFmtId="164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vertical="center"/>
    </xf>
    <xf numFmtId="164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4" fontId="31" fillId="0" borderId="1" xfId="1" applyNumberFormat="1" applyFont="1" applyFill="1" applyBorder="1"/>
    <xf numFmtId="0" fontId="28" fillId="0" borderId="0" xfId="0" applyFont="1" applyFill="1"/>
    <xf numFmtId="167" fontId="28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3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1" applyNumberFormat="1" applyFont="1"/>
    <xf numFmtId="0" fontId="1" fillId="0" borderId="0" xfId="0" applyFont="1" applyFill="1" applyBorder="1"/>
    <xf numFmtId="164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4" fontId="31" fillId="0" borderId="0" xfId="0" applyNumberFormat="1" applyFont="1" applyFill="1"/>
    <xf numFmtId="164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4" fontId="28" fillId="0" borderId="1" xfId="0" applyNumberFormat="1" applyFont="1" applyBorder="1"/>
    <xf numFmtId="164" fontId="17" fillId="0" borderId="0" xfId="1" applyNumberFormat="1" applyFont="1" applyFill="1" applyBorder="1" applyAlignment="1">
      <alignment horizontal="center"/>
    </xf>
    <xf numFmtId="164" fontId="32" fillId="0" borderId="1" xfId="1" applyNumberFormat="1" applyFont="1" applyBorder="1"/>
    <xf numFmtId="164" fontId="28" fillId="0" borderId="0" xfId="0" applyNumberFormat="1" applyFont="1" applyFill="1"/>
    <xf numFmtId="164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9"/>
  <sheetViews>
    <sheetView tabSelected="1" zoomScaleNormal="100" workbookViewId="0">
      <selection activeCell="A247" sqref="A247:XFD247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9" customWidth="1"/>
    <col min="11" max="11" width="13.109375" style="89" bestFit="1" customWidth="1"/>
    <col min="12" max="12" width="9.109375" style="73"/>
    <col min="13" max="16384" width="9.109375" style="1"/>
  </cols>
  <sheetData>
    <row r="1" spans="1:12" ht="23.4" x14ac:dyDescent="0.25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5">
      <c r="A3" s="135" t="s">
        <v>49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3">
      <c r="A4" s="2"/>
    </row>
    <row r="5" spans="1:12" ht="17.399999999999999" x14ac:dyDescent="0.3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3">
      <c r="A6" s="4"/>
      <c r="L6" s="106"/>
    </row>
    <row r="7" spans="1:12" ht="36" x14ac:dyDescent="0.25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51</v>
      </c>
      <c r="H7" s="130" t="s">
        <v>50</v>
      </c>
      <c r="I7" s="5" t="s">
        <v>42</v>
      </c>
      <c r="J7" s="6" t="s">
        <v>35</v>
      </c>
      <c r="L7" s="106"/>
    </row>
    <row r="8" spans="1:12" s="10" customFormat="1" ht="39" customHeight="1" x14ac:dyDescent="0.3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63900</v>
      </c>
      <c r="H8" s="131">
        <v>68280</v>
      </c>
      <c r="I8" s="9">
        <f>+(H8-G8)/G8*100</f>
        <v>6.854460093896714</v>
      </c>
      <c r="J8" s="82">
        <f t="shared" ref="J8:J15" si="0">+H8/H$15*100</f>
        <v>33.42716569162608</v>
      </c>
      <c r="K8" s="107"/>
      <c r="L8" s="106"/>
    </row>
    <row r="9" spans="1:12" s="10" customFormat="1" ht="39" customHeight="1" x14ac:dyDescent="0.3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80840</v>
      </c>
      <c r="H9" s="131">
        <v>82630</v>
      </c>
      <c r="I9" s="9">
        <f t="shared" ref="I9:I15" si="1">+(H9-G9)/G9*100</f>
        <v>2.2142503711034141</v>
      </c>
      <c r="J9" s="82">
        <f t="shared" si="0"/>
        <v>40.452353560326046</v>
      </c>
      <c r="K9" s="107"/>
      <c r="L9" s="106"/>
    </row>
    <row r="10" spans="1:12" s="111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144740</v>
      </c>
      <c r="H10" s="63">
        <f>SUM(H8:H9)</f>
        <v>150910</v>
      </c>
      <c r="I10" s="62">
        <f t="shared" si="1"/>
        <v>4.2628160840127123</v>
      </c>
      <c r="J10" s="83">
        <f t="shared" si="0"/>
        <v>73.879519251952118</v>
      </c>
      <c r="K10" s="109"/>
      <c r="L10" s="110"/>
    </row>
    <row r="11" spans="1:12" s="10" customFormat="1" ht="39" customHeight="1" x14ac:dyDescent="0.3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38475</v>
      </c>
      <c r="H11" s="131">
        <v>47220</v>
      </c>
      <c r="I11" s="9">
        <f t="shared" si="1"/>
        <v>22.729044834307992</v>
      </c>
      <c r="J11" s="82">
        <f t="shared" si="0"/>
        <v>23.117029349129805</v>
      </c>
      <c r="K11" s="107"/>
      <c r="L11" s="106"/>
    </row>
    <row r="12" spans="1:12" s="10" customFormat="1" ht="39" customHeight="1" x14ac:dyDescent="0.3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2780</v>
      </c>
      <c r="H12" s="131">
        <v>2480</v>
      </c>
      <c r="I12" s="9">
        <f t="shared" si="1"/>
        <v>-10.791366906474821</v>
      </c>
      <c r="J12" s="82">
        <f t="shared" si="0"/>
        <v>1.2141091229530268</v>
      </c>
      <c r="K12" s="107"/>
      <c r="L12" s="106"/>
    </row>
    <row r="13" spans="1:12" s="10" customFormat="1" ht="39" customHeight="1" x14ac:dyDescent="0.3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6405</v>
      </c>
      <c r="H13" s="131">
        <v>3655</v>
      </c>
      <c r="I13" s="9">
        <f t="shared" si="1"/>
        <v>-42.935206869633099</v>
      </c>
      <c r="J13" s="82">
        <f t="shared" si="0"/>
        <v>1.7893422759650452</v>
      </c>
      <c r="K13" s="107"/>
      <c r="L13" s="106"/>
    </row>
    <row r="14" spans="1:12" s="111" customFormat="1" ht="39" customHeight="1" x14ac:dyDescent="0.3">
      <c r="A14" s="12"/>
      <c r="B14" s="12" t="s">
        <v>14</v>
      </c>
      <c r="C14" s="63">
        <f t="shared" ref="C14:F14" si="4">SUM(C11:C13)</f>
        <v>90340</v>
      </c>
      <c r="D14" s="63">
        <f t="shared" si="4"/>
        <v>101810</v>
      </c>
      <c r="E14" s="63">
        <f t="shared" si="4"/>
        <v>116620</v>
      </c>
      <c r="F14" s="63">
        <f t="shared" si="4"/>
        <v>113125</v>
      </c>
      <c r="G14" s="63">
        <f t="shared" ref="G14:H14" si="5">SUM(G11:G13)</f>
        <v>47660</v>
      </c>
      <c r="H14" s="63">
        <f t="shared" si="5"/>
        <v>53355</v>
      </c>
      <c r="I14" s="62">
        <f t="shared" si="1"/>
        <v>11.949223667645825</v>
      </c>
      <c r="J14" s="83">
        <f t="shared" si="0"/>
        <v>26.120480748047882</v>
      </c>
      <c r="K14" s="109"/>
      <c r="L14" s="110"/>
    </row>
    <row r="15" spans="1:12" s="111" customFormat="1" ht="39" customHeight="1" x14ac:dyDescent="0.3">
      <c r="A15" s="13"/>
      <c r="B15" s="13" t="s">
        <v>22</v>
      </c>
      <c r="C15" s="101">
        <f t="shared" ref="C15:F15" si="6">+C10+C14</f>
        <v>505830</v>
      </c>
      <c r="D15" s="101">
        <f t="shared" si="6"/>
        <v>428740</v>
      </c>
      <c r="E15" s="101">
        <f t="shared" si="6"/>
        <v>397230</v>
      </c>
      <c r="F15" s="101">
        <f t="shared" si="6"/>
        <v>407070</v>
      </c>
      <c r="G15" s="101">
        <f t="shared" ref="G15:H15" si="7">+G10+G14</f>
        <v>192400</v>
      </c>
      <c r="H15" s="101">
        <f t="shared" si="7"/>
        <v>204265</v>
      </c>
      <c r="I15" s="61">
        <f t="shared" si="1"/>
        <v>6.1668399168399173</v>
      </c>
      <c r="J15" s="84">
        <f t="shared" si="0"/>
        <v>100</v>
      </c>
      <c r="K15" s="109"/>
      <c r="L15" s="110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8">+(H16-G16)/G16*100</f>
        <v>#DIV/0!</v>
      </c>
      <c r="J16" s="90"/>
      <c r="K16" s="87"/>
      <c r="L16" s="74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8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3.8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5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21" customFormat="1" ht="18.75" customHeight="1" x14ac:dyDescent="0.3">
      <c r="A119" s="102">
        <v>2015</v>
      </c>
      <c r="B119" s="118">
        <f>SUM(B120:B131)</f>
        <v>183870</v>
      </c>
      <c r="C119" s="118">
        <f t="shared" ref="C119:H119" si="35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5"/>
        <v>7090</v>
      </c>
      <c r="H119" s="118">
        <f t="shared" si="35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22"/>
      <c r="K120" s="122"/>
      <c r="L120" s="123"/>
    </row>
    <row r="121" spans="1:12" s="124" customFormat="1" ht="1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8">SUM(B121:C121)</f>
        <v>39860</v>
      </c>
      <c r="E121" s="125">
        <v>4870</v>
      </c>
      <c r="F121" s="125">
        <v>50</v>
      </c>
      <c r="G121" s="125">
        <v>100</v>
      </c>
      <c r="H121" s="35">
        <f t="shared" si="36"/>
        <v>5020</v>
      </c>
      <c r="I121" s="36">
        <f t="shared" si="37"/>
        <v>44880</v>
      </c>
      <c r="J121" s="122"/>
      <c r="K121" s="122"/>
      <c r="L121" s="123"/>
    </row>
    <row r="122" spans="1:12" s="124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22"/>
      <c r="K123" s="122"/>
      <c r="L123" s="123"/>
    </row>
    <row r="124" spans="1:12" s="124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22"/>
      <c r="K124" s="122"/>
      <c r="L124" s="123"/>
    </row>
    <row r="125" spans="1:12" s="124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22"/>
      <c r="K125" s="122"/>
      <c r="L125" s="123"/>
    </row>
    <row r="126" spans="1:12" s="124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22"/>
      <c r="K126" s="122"/>
      <c r="L126" s="123"/>
    </row>
    <row r="127" spans="1:12" s="124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22"/>
      <c r="K127" s="122"/>
      <c r="L127" s="123"/>
    </row>
    <row r="128" spans="1:12" s="124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22"/>
      <c r="K128" s="122"/>
      <c r="L128" s="123"/>
    </row>
    <row r="129" spans="1:16" s="124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22"/>
      <c r="K129" s="122"/>
      <c r="L129" s="123"/>
    </row>
    <row r="130" spans="1:16" s="124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22"/>
      <c r="K130" s="122"/>
      <c r="L130" s="123"/>
    </row>
    <row r="131" spans="1:16" s="124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7">
        <v>3520</v>
      </c>
      <c r="F131" s="127">
        <v>90</v>
      </c>
      <c r="G131" s="127">
        <v>1540</v>
      </c>
      <c r="H131" s="35">
        <f t="shared" si="36"/>
        <v>5150</v>
      </c>
      <c r="I131" s="36">
        <f t="shared" si="37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39">SUM(C133:C144)</f>
        <v>274160</v>
      </c>
      <c r="D132" s="103">
        <f t="shared" si="39"/>
        <v>456990</v>
      </c>
      <c r="E132" s="103">
        <f t="shared" si="39"/>
        <v>58410</v>
      </c>
      <c r="F132" s="103">
        <f>SUM(F133:F144)</f>
        <v>9490</v>
      </c>
      <c r="G132" s="103">
        <f t="shared" si="39"/>
        <v>6030</v>
      </c>
      <c r="H132" s="103">
        <f t="shared" si="39"/>
        <v>73930</v>
      </c>
      <c r="I132" s="103">
        <f t="shared" si="39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3">
      <c r="A145" s="102">
        <v>2017</v>
      </c>
      <c r="B145" s="114">
        <f>SUM(B146:B157)</f>
        <v>189720</v>
      </c>
      <c r="C145" s="114">
        <f t="shared" ref="C145:I145" si="42">SUM(C146:C157)</f>
        <v>259720</v>
      </c>
      <c r="D145" s="114">
        <f t="shared" si="42"/>
        <v>449440</v>
      </c>
      <c r="E145" s="114">
        <f t="shared" si="42"/>
        <v>68500</v>
      </c>
      <c r="F145" s="114">
        <f t="shared" si="42"/>
        <v>8740</v>
      </c>
      <c r="G145" s="114">
        <f t="shared" si="42"/>
        <v>4630</v>
      </c>
      <c r="H145" s="114">
        <f t="shared" si="42"/>
        <v>81870</v>
      </c>
      <c r="I145" s="114">
        <f t="shared" si="42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7">SUM(C159:C170)</f>
        <v>249020</v>
      </c>
      <c r="D158" s="114">
        <f t="shared" si="47"/>
        <v>439370</v>
      </c>
      <c r="E158" s="114">
        <f t="shared" si="47"/>
        <v>71020</v>
      </c>
      <c r="F158" s="114">
        <f t="shared" si="47"/>
        <v>8490</v>
      </c>
      <c r="G158" s="114">
        <f t="shared" si="47"/>
        <v>8180</v>
      </c>
      <c r="H158" s="114">
        <f t="shared" si="47"/>
        <v>87690</v>
      </c>
      <c r="I158" s="114">
        <f t="shared" si="47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4">SUM(E185:G185)</f>
        <v>5455</v>
      </c>
      <c r="I185" s="85">
        <f t="shared" ref="I185:I191" si="65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6">SUM(B186:C186)</f>
        <v>37200</v>
      </c>
      <c r="E186" s="71">
        <v>5480</v>
      </c>
      <c r="F186" s="71">
        <v>425</v>
      </c>
      <c r="G186" s="71">
        <v>250</v>
      </c>
      <c r="H186" s="85">
        <f t="shared" si="64"/>
        <v>6155</v>
      </c>
      <c r="I186" s="85">
        <f t="shared" si="65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6"/>
        <v>30310</v>
      </c>
      <c r="E187" s="72">
        <v>5205</v>
      </c>
      <c r="F187" s="71">
        <v>500</v>
      </c>
      <c r="G187" s="71">
        <v>480</v>
      </c>
      <c r="H187" s="85">
        <f t="shared" si="64"/>
        <v>6185</v>
      </c>
      <c r="I187" s="85">
        <f t="shared" si="65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6"/>
        <v>21960</v>
      </c>
      <c r="E188" s="72">
        <v>5630</v>
      </c>
      <c r="F188" s="72">
        <v>375</v>
      </c>
      <c r="G188" s="72">
        <v>530</v>
      </c>
      <c r="H188" s="85">
        <f t="shared" si="64"/>
        <v>6535</v>
      </c>
      <c r="I188" s="85">
        <f t="shared" si="65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6"/>
        <v>19050</v>
      </c>
      <c r="E189" s="71">
        <v>6380</v>
      </c>
      <c r="F189" s="71">
        <v>470</v>
      </c>
      <c r="G189" s="71">
        <v>445</v>
      </c>
      <c r="H189" s="85">
        <f t="shared" si="64"/>
        <v>7295</v>
      </c>
      <c r="I189" s="85">
        <f t="shared" si="65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6"/>
        <v>20150</v>
      </c>
      <c r="E190" s="71">
        <v>7875</v>
      </c>
      <c r="F190" s="71">
        <v>695</v>
      </c>
      <c r="G190" s="71">
        <v>630</v>
      </c>
      <c r="H190" s="85">
        <f t="shared" si="64"/>
        <v>9200</v>
      </c>
      <c r="I190" s="85">
        <f t="shared" si="65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6"/>
        <v>28210</v>
      </c>
      <c r="E191" s="86">
        <v>7290</v>
      </c>
      <c r="F191" s="86">
        <v>1265</v>
      </c>
      <c r="G191" s="86">
        <v>715</v>
      </c>
      <c r="H191" s="85">
        <f t="shared" si="64"/>
        <v>9270</v>
      </c>
      <c r="I191" s="85">
        <f t="shared" si="65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7">SUM(B192:C192)</f>
        <v>30160</v>
      </c>
      <c r="E192" s="85">
        <v>8080</v>
      </c>
      <c r="F192" s="85">
        <v>2230</v>
      </c>
      <c r="G192" s="85">
        <v>815</v>
      </c>
      <c r="H192" s="85">
        <f t="shared" si="64"/>
        <v>11125</v>
      </c>
      <c r="I192" s="85">
        <f t="shared" ref="I192" si="68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69">SUM(B193:C193)</f>
        <v>28850</v>
      </c>
      <c r="E193" s="85">
        <v>8350</v>
      </c>
      <c r="F193" s="85">
        <v>1810</v>
      </c>
      <c r="G193" s="85">
        <v>330</v>
      </c>
      <c r="H193" s="85">
        <f t="shared" si="64"/>
        <v>10490</v>
      </c>
      <c r="I193" s="85">
        <f t="shared" ref="I193" si="70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1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2">SUM(E194:G194)</f>
        <v>10630</v>
      </c>
      <c r="I194" s="85">
        <f t="shared" ref="I194" si="73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4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5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6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7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79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0">SUM(E198:G198)</f>
        <v>7760</v>
      </c>
      <c r="I198" s="85">
        <f t="shared" ref="I198" si="81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79"/>
        <v>28440</v>
      </c>
      <c r="E199" s="88">
        <v>6545</v>
      </c>
      <c r="F199" s="88">
        <v>305</v>
      </c>
      <c r="G199" s="88">
        <v>690</v>
      </c>
      <c r="H199" s="85">
        <f t="shared" ref="H199" si="82">SUM(E199:G199)</f>
        <v>7540</v>
      </c>
      <c r="I199" s="85">
        <f t="shared" ref="I199" si="83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79"/>
        <v>31480</v>
      </c>
      <c r="E200" s="88">
        <v>6560</v>
      </c>
      <c r="F200" s="88">
        <v>310</v>
      </c>
      <c r="G200" s="88">
        <v>430</v>
      </c>
      <c r="H200" s="85">
        <f t="shared" ref="H200" si="84">SUM(E200:G200)</f>
        <v>7300</v>
      </c>
      <c r="I200" s="85">
        <f t="shared" ref="I200" si="85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79"/>
        <v>28620</v>
      </c>
      <c r="E201" s="88">
        <v>6680</v>
      </c>
      <c r="F201" s="88">
        <v>330</v>
      </c>
      <c r="G201" s="88">
        <v>705</v>
      </c>
      <c r="H201" s="85">
        <f t="shared" ref="H201" si="86">SUM(E201:G201)</f>
        <v>7715</v>
      </c>
      <c r="I201" s="85">
        <f t="shared" ref="I201" si="87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8">SUM(E202:G202)</f>
        <v>8090</v>
      </c>
      <c r="I202" s="85">
        <f t="shared" ref="I202" si="89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79"/>
        <v>24110</v>
      </c>
      <c r="E203" s="88">
        <v>6705</v>
      </c>
      <c r="F203" s="88">
        <v>600</v>
      </c>
      <c r="G203" s="88">
        <v>1670</v>
      </c>
      <c r="H203" s="85">
        <f t="shared" ref="H203" si="90">SUM(E203:G203)</f>
        <v>8975</v>
      </c>
      <c r="I203" s="85">
        <f t="shared" ref="I203" si="91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2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3">SUM(E204:G204)</f>
        <v>9070</v>
      </c>
      <c r="I204" s="85">
        <f t="shared" ref="I204" si="94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5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6">SUM(E205:G205)</f>
        <v>10395</v>
      </c>
      <c r="I205" s="85">
        <f t="shared" ref="I205" si="97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8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99">SUM(E206:G206)</f>
        <v>9815</v>
      </c>
      <c r="I206" s="85">
        <f t="shared" ref="I206" si="100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1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2">SUM(E207:G207)</f>
        <v>10140</v>
      </c>
      <c r="I207" s="85">
        <f t="shared" ref="I207" si="103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4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5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6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7">SUM(E209:G209)</f>
        <v>8185</v>
      </c>
      <c r="I209" s="85">
        <f t="shared" ref="I209" si="108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0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1">SUM(E211:G211)</f>
        <v>7040</v>
      </c>
      <c r="I211" s="85">
        <f t="shared" ref="I211:I216" si="112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0"/>
        <v>28430</v>
      </c>
      <c r="E212" s="88">
        <v>5215</v>
      </c>
      <c r="F212" s="88">
        <v>265</v>
      </c>
      <c r="G212" s="88">
        <v>790</v>
      </c>
      <c r="H212" s="85">
        <f t="shared" si="111"/>
        <v>6270</v>
      </c>
      <c r="I212" s="85">
        <f t="shared" si="112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0"/>
        <v>28490</v>
      </c>
      <c r="E213" s="88">
        <v>5965</v>
      </c>
      <c r="F213" s="88">
        <v>345</v>
      </c>
      <c r="G213" s="88">
        <v>885</v>
      </c>
      <c r="H213" s="85">
        <f t="shared" si="111"/>
        <v>7195</v>
      </c>
      <c r="I213" s="85">
        <f t="shared" si="112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0"/>
        <v>27070</v>
      </c>
      <c r="E214" s="88">
        <v>6530</v>
      </c>
      <c r="F214" s="88">
        <v>200</v>
      </c>
      <c r="G214" s="88">
        <v>1280</v>
      </c>
      <c r="H214" s="85">
        <f t="shared" si="111"/>
        <v>8010</v>
      </c>
      <c r="I214" s="85">
        <f t="shared" si="112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0"/>
        <v>21440</v>
      </c>
      <c r="E215" s="88">
        <v>7140</v>
      </c>
      <c r="F215" s="88">
        <v>285</v>
      </c>
      <c r="G215" s="88">
        <v>1760</v>
      </c>
      <c r="H215" s="85">
        <f t="shared" si="111"/>
        <v>9185</v>
      </c>
      <c r="I215" s="85">
        <f t="shared" si="112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0"/>
        <v>16720</v>
      </c>
      <c r="E216" s="88">
        <v>8175</v>
      </c>
      <c r="F216" s="88">
        <v>530</v>
      </c>
      <c r="G216" s="88">
        <v>1650</v>
      </c>
      <c r="H216" s="85">
        <f t="shared" si="111"/>
        <v>10355</v>
      </c>
      <c r="I216" s="85">
        <f t="shared" si="112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3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4">SUM(E217:G217)</f>
        <v>11640</v>
      </c>
      <c r="I217" s="85">
        <f t="shared" ref="I217" si="115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6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7">SUM(E218:G218)</f>
        <v>13205</v>
      </c>
      <c r="I218" s="85">
        <f t="shared" ref="I218" si="118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19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0">SUM(E219:G219)</f>
        <v>12140</v>
      </c>
      <c r="I219" s="85">
        <f t="shared" ref="I219:I220" si="121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19"/>
        <v>24140</v>
      </c>
      <c r="E220" s="88">
        <v>9820</v>
      </c>
      <c r="F220" s="88">
        <v>585</v>
      </c>
      <c r="G220" s="88">
        <v>630</v>
      </c>
      <c r="H220" s="85">
        <f t="shared" si="120"/>
        <v>11035</v>
      </c>
      <c r="I220" s="85">
        <f t="shared" si="121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2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3">SUM(E221:G221)</f>
        <v>10880</v>
      </c>
      <c r="I221" s="85">
        <f t="shared" ref="I221" si="124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5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6">SUM(E222:G222)</f>
        <v>9665</v>
      </c>
      <c r="I222" s="85">
        <f t="shared" ref="I222" si="127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29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0">SUM(E224:G224)</f>
        <v>8045</v>
      </c>
      <c r="I224" s="85">
        <f t="shared" ref="I224:I229" si="131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29"/>
        <v>26280</v>
      </c>
      <c r="E225" s="88">
        <v>6530</v>
      </c>
      <c r="F225" s="88">
        <v>495</v>
      </c>
      <c r="G225" s="88">
        <v>910</v>
      </c>
      <c r="H225" s="85">
        <f t="shared" si="130"/>
        <v>7935</v>
      </c>
      <c r="I225" s="85">
        <f t="shared" si="131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29"/>
        <v>27200</v>
      </c>
      <c r="E226" s="88">
        <v>6460</v>
      </c>
      <c r="F226" s="88">
        <v>460</v>
      </c>
      <c r="G226" s="88">
        <v>1070</v>
      </c>
      <c r="H226" s="85">
        <f t="shared" si="130"/>
        <v>7990</v>
      </c>
      <c r="I226" s="85">
        <f t="shared" si="131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29"/>
        <v>24890</v>
      </c>
      <c r="E227" s="88">
        <v>5880</v>
      </c>
      <c r="F227" s="88">
        <v>390</v>
      </c>
      <c r="G227" s="88">
        <v>1180</v>
      </c>
      <c r="H227" s="85">
        <f t="shared" si="130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29"/>
        <v>21880</v>
      </c>
      <c r="E228" s="88">
        <v>6330</v>
      </c>
      <c r="F228" s="88">
        <v>410</v>
      </c>
      <c r="G228" s="88">
        <v>1450</v>
      </c>
      <c r="H228" s="85">
        <f t="shared" si="130"/>
        <v>8190</v>
      </c>
      <c r="I228" s="85">
        <f t="shared" si="131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29"/>
        <v>19100</v>
      </c>
      <c r="E229" s="88">
        <v>6565</v>
      </c>
      <c r="F229" s="88">
        <v>550</v>
      </c>
      <c r="G229" s="88">
        <v>935</v>
      </c>
      <c r="H229" s="85">
        <f t="shared" si="130"/>
        <v>8050</v>
      </c>
      <c r="I229" s="85">
        <f t="shared" si="131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2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3">SUM(E230:G230)</f>
        <v>9130</v>
      </c>
      <c r="I230" s="85">
        <f t="shared" ref="I230" si="134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5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6">SUM(E231:G231)</f>
        <v>12310</v>
      </c>
      <c r="I231" s="85">
        <f t="shared" ref="I231" si="137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8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39">SUM(E232:G232)</f>
        <v>11720</v>
      </c>
      <c r="I232" s="85">
        <f t="shared" ref="I232" si="140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1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2">SUM(E233:G233)</f>
        <v>11290</v>
      </c>
      <c r="I233" s="85">
        <f t="shared" ref="I233" si="143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4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5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4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5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SUM(B237:B242)</f>
        <v>68280</v>
      </c>
      <c r="C236" s="60">
        <f>SUM(C237:C242)</f>
        <v>82630</v>
      </c>
      <c r="D236" s="60">
        <f>SUM(D237:D242)</f>
        <v>150910</v>
      </c>
      <c r="E236" s="60">
        <f>SUM(E237:E242)</f>
        <v>47220</v>
      </c>
      <c r="F236" s="60">
        <f>SUM(F237:F242)</f>
        <v>2480</v>
      </c>
      <c r="G236" s="60">
        <f>SUM(G237:G242)</f>
        <v>3655</v>
      </c>
      <c r="H236" s="60">
        <f>SUM(H237:H242)</f>
        <v>53355</v>
      </c>
      <c r="I236" s="60">
        <f>SUM(I237:I242)</f>
        <v>204265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6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45</v>
      </c>
      <c r="B238" s="68">
        <v>11010</v>
      </c>
      <c r="C238" s="68">
        <v>16380</v>
      </c>
      <c r="D238" s="85">
        <f t="shared" ref="D238" si="147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48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46</v>
      </c>
      <c r="B239" s="68">
        <v>12570</v>
      </c>
      <c r="C239" s="68">
        <v>14290</v>
      </c>
      <c r="D239" s="85">
        <f t="shared" ref="D239" si="149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0">SUM(E239:G239)</f>
        <v>7850</v>
      </c>
      <c r="I239" s="85">
        <f t="shared" ref="I239" si="151">+H239+D239</f>
        <v>34710</v>
      </c>
      <c r="J239" s="70"/>
      <c r="K239" s="80"/>
      <c r="L239" s="78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8">
        <v>11410</v>
      </c>
      <c r="C240" s="68">
        <v>13430</v>
      </c>
      <c r="D240" s="85">
        <f t="shared" ref="D240" si="152">SUM(B240:C240)</f>
        <v>24840</v>
      </c>
      <c r="E240" s="88">
        <v>7080</v>
      </c>
      <c r="F240" s="88">
        <v>355</v>
      </c>
      <c r="G240" s="88">
        <v>640</v>
      </c>
      <c r="H240" s="85">
        <f t="shared" ref="H240" si="153">SUM(E240:G240)</f>
        <v>8075</v>
      </c>
      <c r="I240" s="85">
        <f t="shared" ref="I240" si="154">+H240+D240</f>
        <v>32915</v>
      </c>
      <c r="J240" s="70"/>
      <c r="K240" s="80"/>
      <c r="L240" s="78"/>
      <c r="N240" s="51"/>
      <c r="O240" s="51"/>
      <c r="P240" s="51"/>
    </row>
    <row r="241" spans="1:16" s="52" customFormat="1" ht="17.25" customHeight="1" x14ac:dyDescent="0.3">
      <c r="A241" s="67" t="s">
        <v>48</v>
      </c>
      <c r="B241" s="68">
        <v>11100</v>
      </c>
      <c r="C241" s="68">
        <v>10380</v>
      </c>
      <c r="D241" s="85">
        <f t="shared" ref="D241:D242" si="155">SUM(B241:C241)</f>
        <v>21480</v>
      </c>
      <c r="E241" s="88">
        <v>7015</v>
      </c>
      <c r="F241" s="88">
        <v>500</v>
      </c>
      <c r="G241" s="88">
        <v>515</v>
      </c>
      <c r="H241" s="85">
        <f t="shared" ref="H241:H242" si="156">SUM(E241:G241)</f>
        <v>8030</v>
      </c>
      <c r="I241" s="85">
        <f t="shared" ref="I241:I242" si="157">+H241+D241</f>
        <v>29510</v>
      </c>
      <c r="J241" s="70"/>
      <c r="K241" s="80"/>
      <c r="L241" s="78"/>
      <c r="N241" s="51"/>
      <c r="O241" s="51"/>
      <c r="P241" s="51"/>
    </row>
    <row r="242" spans="1:16" s="52" customFormat="1" ht="17.25" customHeight="1" x14ac:dyDescent="0.3">
      <c r="A242" s="67" t="s">
        <v>47</v>
      </c>
      <c r="B242" s="68">
        <v>12050</v>
      </c>
      <c r="C242" s="68">
        <v>12880</v>
      </c>
      <c r="D242" s="85">
        <f t="shared" si="155"/>
        <v>24930</v>
      </c>
      <c r="E242" s="88">
        <v>6935</v>
      </c>
      <c r="F242" s="88">
        <v>715</v>
      </c>
      <c r="G242" s="88">
        <v>780</v>
      </c>
      <c r="H242" s="85">
        <f t="shared" si="156"/>
        <v>8430</v>
      </c>
      <c r="I242" s="85">
        <f t="shared" si="157"/>
        <v>33360</v>
      </c>
      <c r="J242" s="70"/>
      <c r="K242" s="80"/>
      <c r="L242" s="78"/>
      <c r="N242" s="51"/>
      <c r="O242" s="51"/>
      <c r="P242" s="51"/>
    </row>
    <row r="243" spans="1:16" s="66" customFormat="1" ht="19.2" customHeight="1" x14ac:dyDescent="0.3">
      <c r="A243" s="64" t="s">
        <v>38</v>
      </c>
      <c r="B243" s="65"/>
      <c r="C243" s="65"/>
      <c r="D243" s="65"/>
      <c r="E243" s="65"/>
      <c r="F243" s="65"/>
      <c r="G243" s="65"/>
      <c r="H243" s="65"/>
      <c r="I243" s="65"/>
      <c r="J243" s="98"/>
      <c r="K243" s="98"/>
      <c r="L243" s="81"/>
    </row>
    <row r="244" spans="1:16" s="66" customFormat="1" ht="15.6" customHeight="1" x14ac:dyDescent="0.3">
      <c r="A244" s="132" t="s">
        <v>39</v>
      </c>
      <c r="B244" s="132"/>
      <c r="C244" s="132"/>
      <c r="D244" s="132"/>
      <c r="E244" s="132"/>
      <c r="F244" s="132"/>
      <c r="G244" s="132"/>
      <c r="H244" s="132"/>
      <c r="I244" s="132"/>
      <c r="J244" s="97"/>
      <c r="K244" s="97"/>
      <c r="L244" s="81"/>
    </row>
    <row r="245" spans="1:16" ht="15.6" x14ac:dyDescent="0.3">
      <c r="A245" s="64" t="s">
        <v>43</v>
      </c>
      <c r="B245" s="87"/>
      <c r="C245" s="87"/>
      <c r="D245" s="87"/>
      <c r="E245" s="87"/>
      <c r="F245" s="87"/>
      <c r="G245" s="87"/>
      <c r="H245" s="87"/>
      <c r="I245" s="87"/>
      <c r="J245" s="113"/>
    </row>
    <row r="246" spans="1:16" x14ac:dyDescent="0.25">
      <c r="B246" s="87"/>
      <c r="C246" s="87"/>
      <c r="D246" s="87"/>
      <c r="E246" s="87"/>
      <c r="F246" s="87"/>
      <c r="G246" s="87"/>
      <c r="H246" s="87"/>
      <c r="I246" s="87"/>
      <c r="J246" s="1"/>
      <c r="K246" s="1"/>
      <c r="L246" s="1"/>
    </row>
    <row r="247" spans="1:16" x14ac:dyDescent="0.25">
      <c r="B247" s="87"/>
      <c r="C247" s="87"/>
      <c r="D247" s="87"/>
      <c r="E247" s="87"/>
      <c r="F247" s="87"/>
      <c r="G247" s="87"/>
      <c r="H247" s="87"/>
      <c r="I247" s="87"/>
      <c r="J247" s="1"/>
      <c r="K247" s="1"/>
      <c r="L247" s="1"/>
    </row>
    <row r="248" spans="1:16" x14ac:dyDescent="0.25">
      <c r="E248" s="112"/>
      <c r="F248" s="112"/>
      <c r="G248" s="112"/>
      <c r="H248" s="112"/>
      <c r="J248" s="1"/>
      <c r="K248" s="1"/>
      <c r="L248" s="1"/>
    </row>
    <row r="249" spans="1:16" x14ac:dyDescent="0.25">
      <c r="E249" s="112"/>
      <c r="F249" s="112"/>
      <c r="G249" s="112"/>
      <c r="H249" s="112"/>
      <c r="J249" s="1"/>
      <c r="K249" s="1"/>
      <c r="L249" s="1"/>
    </row>
    <row r="250" spans="1:16" x14ac:dyDescent="0.25">
      <c r="E250" s="112"/>
      <c r="F250" s="112"/>
      <c r="G250" s="112"/>
      <c r="H250" s="112"/>
      <c r="J250" s="1"/>
      <c r="K250" s="1"/>
      <c r="L250" s="1"/>
    </row>
    <row r="252" spans="1:16" x14ac:dyDescent="0.25">
      <c r="E252" s="49"/>
      <c r="F252" s="49"/>
      <c r="G252" s="49"/>
      <c r="H252" s="49"/>
      <c r="J252" s="1"/>
      <c r="K252" s="1"/>
      <c r="L252" s="1"/>
    </row>
    <row r="253" spans="1:16" x14ac:dyDescent="0.25">
      <c r="E253" s="49"/>
      <c r="F253" s="49"/>
      <c r="G253" s="49"/>
      <c r="H253" s="49"/>
      <c r="J253" s="1"/>
      <c r="K253" s="1"/>
      <c r="L253" s="1"/>
    </row>
    <row r="254" spans="1:16" x14ac:dyDescent="0.25">
      <c r="E254" s="49"/>
      <c r="F254" s="49"/>
      <c r="G254" s="49"/>
      <c r="H254" s="49"/>
      <c r="J254" s="1"/>
      <c r="K254" s="1"/>
      <c r="L254" s="1"/>
    </row>
    <row r="255" spans="1:16" x14ac:dyDescent="0.25">
      <c r="E255" s="49"/>
      <c r="F255" s="49"/>
      <c r="G255" s="49"/>
      <c r="H255" s="49"/>
      <c r="J255" s="1"/>
      <c r="K255" s="1"/>
      <c r="L255" s="1"/>
    </row>
    <row r="256" spans="1:16" x14ac:dyDescent="0.25">
      <c r="E256" s="49"/>
      <c r="F256" s="49"/>
      <c r="G256" s="49"/>
      <c r="H256" s="49"/>
      <c r="J256" s="1"/>
      <c r="K256" s="1"/>
      <c r="L256" s="1"/>
    </row>
    <row r="257" spans="5:12" x14ac:dyDescent="0.25">
      <c r="E257" s="49"/>
      <c r="F257" s="49"/>
      <c r="G257" s="49"/>
      <c r="H257" s="49"/>
      <c r="J257" s="1"/>
      <c r="K257" s="1"/>
      <c r="L257" s="1"/>
    </row>
    <row r="258" spans="5:12" x14ac:dyDescent="0.25">
      <c r="E258" s="49"/>
      <c r="F258" s="49"/>
      <c r="G258" s="49"/>
      <c r="H258" s="49"/>
      <c r="J258" s="1"/>
      <c r="K258" s="1"/>
      <c r="L258" s="1"/>
    </row>
    <row r="259" spans="5:12" x14ac:dyDescent="0.25">
      <c r="E259" s="49"/>
      <c r="F259" s="49"/>
      <c r="G259" s="49"/>
      <c r="H259" s="49"/>
      <c r="J259" s="1"/>
      <c r="K259" s="1"/>
      <c r="L259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4:I244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2023-03-08T06:49:22Z</cp:lastPrinted>
  <dcterms:created xsi:type="dcterms:W3CDTF">2005-08-10T04:31:46Z</dcterms:created>
  <dcterms:modified xsi:type="dcterms:W3CDTF">2025-01-06T13:37:21Z</dcterms:modified>
</cp:coreProperties>
</file>