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7260" activeTab="1"/>
  </bookViews>
  <sheets>
    <sheet name="Wholesale" sheetId="2" r:id="rId1"/>
    <sheet name="Retail" sheetId="96" r:id="rId2"/>
  </sheets>
  <calcPr calcId="144525" iterate="1"/>
  <fileRecoveryPr repairLoad="1"/>
</workbook>
</file>

<file path=xl/calcChain.xml><?xml version="1.0" encoding="utf-8"?>
<calcChain xmlns="http://schemas.openxmlformats.org/spreadsheetml/2006/main">
  <c r="G25" i="96" l="1"/>
  <c r="H23" i="96"/>
  <c r="H14" i="96"/>
  <c r="H16" i="96" l="1"/>
  <c r="H25" i="96"/>
  <c r="H27" i="96"/>
  <c r="G13" i="96" l="1"/>
  <c r="H13" i="96" l="1"/>
  <c r="H16" i="2" l="1"/>
  <c r="H26" i="2"/>
  <c r="G33" i="96" l="1"/>
  <c r="G26" i="2"/>
  <c r="H33" i="96" l="1"/>
  <c r="H32" i="96" l="1"/>
  <c r="H30" i="96"/>
  <c r="H28" i="96"/>
  <c r="H26" i="96"/>
  <c r="H22" i="96"/>
  <c r="H20" i="96"/>
  <c r="H18" i="96"/>
  <c r="H10" i="96"/>
  <c r="H31" i="96"/>
  <c r="H29" i="96"/>
  <c r="H19" i="96"/>
  <c r="H17" i="96"/>
  <c r="H11" i="96"/>
  <c r="G24" i="96" l="1"/>
  <c r="G31" i="96"/>
  <c r="G29" i="96"/>
  <c r="G27" i="96"/>
  <c r="G23" i="96"/>
  <c r="G19" i="96"/>
  <c r="G17" i="96"/>
  <c r="G32" i="96"/>
  <c r="G30" i="96"/>
  <c r="G28" i="96"/>
  <c r="G26" i="96"/>
  <c r="G22" i="96"/>
  <c r="G20" i="96"/>
  <c r="G18" i="96"/>
  <c r="G5" i="96"/>
  <c r="G6" i="96"/>
  <c r="G7" i="96"/>
  <c r="G8" i="96"/>
  <c r="G9" i="96"/>
  <c r="G10" i="96"/>
  <c r="G11" i="96"/>
  <c r="G16" i="2" l="1"/>
  <c r="G20" i="2" l="1"/>
  <c r="H21" i="2" l="1"/>
  <c r="G21" i="2"/>
  <c r="H19" i="2" l="1"/>
  <c r="G23" i="2" l="1"/>
  <c r="H23" i="2" l="1"/>
  <c r="H20" i="2" l="1"/>
  <c r="H24" i="96" l="1"/>
  <c r="H7" i="2" l="1"/>
  <c r="G15" i="2" l="1"/>
  <c r="H15" i="2"/>
  <c r="G11" i="2" l="1"/>
  <c r="H29" i="2" l="1"/>
  <c r="H33" i="2" l="1"/>
  <c r="H34" i="2"/>
  <c r="G7" i="2" l="1"/>
  <c r="H12" i="2" l="1"/>
  <c r="H9" i="96" l="1"/>
  <c r="H8" i="96"/>
  <c r="H7" i="96"/>
  <c r="H6" i="96"/>
  <c r="H5" i="96"/>
  <c r="G4" i="96"/>
  <c r="H31" i="2" l="1"/>
  <c r="H9" i="2" l="1"/>
  <c r="H10" i="2" l="1"/>
  <c r="H6" i="2"/>
  <c r="H32" i="2" l="1"/>
  <c r="H25" i="2"/>
  <c r="G12" i="2" l="1"/>
  <c r="G4" i="2" l="1"/>
  <c r="H18" i="2" l="1"/>
  <c r="G34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<sst xmlns="http://schemas.openxmlformats.org/spreadsheetml/2006/main" count="330" uniqueCount="97">
  <si>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</si>
  <si>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</si>
  <si>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</si>
  <si>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</si>
  <si>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</si>
  <si>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</si>
  <si>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</si>
  <si>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</si>
  <si>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</si>
  <si>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</si>
  <si>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</si>
  <si>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</si>
  <si>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</si>
  <si>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</si>
  <si>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</si>
  <si>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</si>
  <si>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</si>
  <si>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</si>
  <si>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</si>
  <si>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</si>
  <si>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</si>
  <si>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</si>
  <si>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</si>
  <si>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</si>
  <si>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</si>
  <si>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</si>
  <si>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</si>
  <si>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</si>
  <si>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</si>
  <si>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</si>
  <si>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</si>
  <si>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</si>
  <si>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</si>
  <si>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</si>
  <si>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</si>
  <si>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</si>
  <si>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</si>
  <si>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</si>
  <si>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</si>
  <si>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</si>
  <si>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</si>
  <si>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</si>
  <si>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</si>
  <si>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</si>
  <si>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</si>
  <si>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</si>
  <si>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</si>
  <si>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</si>
  <si>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</si>
  <si>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</si>
  <si>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</si>
  <si>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</si>
  <si>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</si>
  <si>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</si>
  <si>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</si>
  <si>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</si>
  <si>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</si>
  <si>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</si>
  <si>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</si>
  <si>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</si>
  <si>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</si>
  <si>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</si>
  <si>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</si>
  <si>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</si>
  <si>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</si>
  <si>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</si>
  <si>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</si>
  <si>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</si>
  <si>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</si>
  <si>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</si>
  <si>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</si>
  <si>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</si>
  <si>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</si>
  <si>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</si>
  <si>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</si>
  <si>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</si>
  <si>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</si>
  <si>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</si>
  <si>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</si>
  <si>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</si>
  <si>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</si>
  <si>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</si>
  <si>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</si>
  <si>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</si>
  <si>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</si>
  <si>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</si>
  <si>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</si>
  <si>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</si>
  <si>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</si>
  <si>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</si>
  <si>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</si>
  <si>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4</t>
    </r>
    <r>
      <rPr>
        <b/>
        <vertAlign val="superscript"/>
        <sz val="11"/>
        <color indexed="8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week of Nov.</t>
    </r>
  </si>
  <si>
    <r>
      <t>4</t>
    </r>
    <r>
      <rPr>
        <b/>
        <vertAlign val="superscript"/>
        <sz val="11"/>
        <color indexed="8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 week of Nov.</t>
    </r>
  </si>
  <si>
    <r>
      <t>1</t>
    </r>
    <r>
      <rPr>
        <b/>
        <vertAlign val="superscript"/>
        <sz val="11"/>
        <color indexed="8"/>
        <rFont val="Calibri"/>
        <family val="2"/>
      </rPr>
      <t xml:space="preserve">st </t>
    </r>
    <r>
      <rPr>
        <b/>
        <sz val="11"/>
        <color indexed="8"/>
        <rFont val="Calibri"/>
        <family val="2"/>
      </rPr>
      <t>week of Dec.</t>
    </r>
  </si>
  <si>
    <r>
      <t>% Change   compared to:1</t>
    </r>
    <r>
      <rPr>
        <b/>
        <vertAlign val="superscript"/>
        <sz val="11"/>
        <color indexed="8"/>
        <rFont val="Times New Roman"/>
        <family val="1"/>
      </rPr>
      <t>st</t>
    </r>
    <r>
      <rPr>
        <b/>
        <sz val="11"/>
        <color indexed="8"/>
        <rFont val="Times New Roman"/>
        <family val="1"/>
        <charset val="134"/>
      </rPr>
      <t xml:space="preserve"> week of Dec. 2025</t>
    </r>
  </si>
  <si>
    <r>
      <t>1</t>
    </r>
    <r>
      <rPr>
        <b/>
        <vertAlign val="superscript"/>
        <sz val="11"/>
        <color indexed="8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 week of Dec.</t>
    </r>
  </si>
  <si>
    <r>
      <t>% Change   compared to:1</t>
    </r>
    <r>
      <rPr>
        <b/>
        <vertAlign val="superscript"/>
        <sz val="11"/>
        <color indexed="8"/>
        <rFont val="Times New Roman"/>
        <family val="1"/>
      </rPr>
      <t xml:space="preserve">st </t>
    </r>
    <r>
      <rPr>
        <b/>
        <sz val="11"/>
        <color indexed="8"/>
        <rFont val="Times New Roman"/>
        <family val="1"/>
        <charset val="134"/>
      </rPr>
      <t>week of Dec.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</si>
</sst>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vertAlign val="superscript"/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6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18" fillId="0" borderId="2" xfId="0" applyNumberFormat="1" applyFont="1" applyBorder="1"/>
    <xf numFmtId="2" fontId="29" fillId="2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2" fontId="34" fillId="2" borderId="2" xfId="0" applyNumberFormat="1" applyFont="1" applyFill="1" applyBorder="1"/>
    <xf numFmtId="2" fontId="34" fillId="7" borderId="2" xfId="0" applyNumberFormat="1" applyFont="1" applyFill="1" applyBorder="1"/>
    <xf numFmtId="2" fontId="20" fillId="2" borderId="15" xfId="0" applyNumberFormat="1" applyFont="1" applyFill="1" applyBorder="1"/>
    <xf numFmtId="2" fontId="20" fillId="0" borderId="2" xfId="0" applyNumberFormat="1" applyFont="1" applyBorder="1"/>
    <xf numFmtId="2" fontId="0" fillId="0" borderId="2" xfId="0" applyNumberFormat="1" applyFont="1" applyBorder="1"/>
    <xf numFmtId="2" fontId="36" fillId="2" borderId="2" xfId="0" applyNumberFormat="1" applyFont="1" applyFill="1" applyBorder="1"/>
    <xf numFmtId="2" fontId="36" fillId="7" borderId="2" xfId="0" applyNumberFormat="1" applyFon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37" fillId="4" borderId="2" xfId="0" applyNumberFormat="1" applyFont="1" applyFill="1" applyBorder="1"/>
    <xf numFmtId="2" fontId="37" fillId="7" borderId="2" xfId="0" applyNumberFormat="1" applyFont="1" applyFill="1" applyBorder="1"/>
    <xf numFmtId="2" fontId="37" fillId="2" borderId="2" xfId="0" applyNumberFormat="1" applyFont="1" applyFill="1" applyBorder="1"/>
    <xf numFmtId="2" fontId="0" fillId="7" borderId="2" xfId="0" applyNumberFormat="1" applyFont="1" applyFill="1" applyBorder="1"/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B19" zoomScaleNormal="100" workbookViewId="0">
      <selection activeCell="J28" sqref="J28"/>
    </sheetView>
  </sheetViews>
  <sheetFormatPr defaultRowHeight="15"/>
  <cols>
    <col min="1" max="1" width="4.28515625" customWidth="1"/>
    <col min="2" max="3" width="17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5" t="s">
        <v>63</v>
      </c>
      <c r="B1" s="66"/>
      <c r="C1" s="66"/>
      <c r="D1" s="66"/>
      <c r="E1" s="66"/>
      <c r="F1" s="66"/>
      <c r="G1" s="67"/>
      <c r="H1" s="67"/>
    </row>
    <row r="2" spans="1:17" ht="67.5" customHeight="1">
      <c r="A2" s="68" t="s">
        <v>1</v>
      </c>
      <c r="B2" s="68"/>
      <c r="C2" s="68"/>
      <c r="D2" s="43">
        <v>2024</v>
      </c>
      <c r="E2" s="71">
        <v>2025</v>
      </c>
      <c r="F2" s="72"/>
      <c r="G2" s="69" t="s">
        <v>94</v>
      </c>
      <c r="H2" s="69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70" t="s">
        <v>2</v>
      </c>
      <c r="B3" s="70"/>
      <c r="C3" s="17" t="s">
        <v>3</v>
      </c>
      <c r="D3" s="57" t="s">
        <v>93</v>
      </c>
      <c r="E3" s="57" t="s">
        <v>91</v>
      </c>
      <c r="F3" s="57" t="s">
        <v>93</v>
      </c>
      <c r="G3" s="9" t="s">
        <v>4</v>
      </c>
      <c r="H3" s="9" t="s">
        <v>5</v>
      </c>
      <c r="J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2">
        <v>1966.6666666666667</v>
      </c>
      <c r="E4" s="62">
        <v>1762.5</v>
      </c>
      <c r="F4" s="38">
        <v>1775</v>
      </c>
      <c r="G4" s="15">
        <f t="shared" ref="G4:G34" si="0">+(F4-E4)/E4</f>
        <v>7.0921985815602835E-3</v>
      </c>
      <c r="H4" s="4">
        <f t="shared" ref="H4:H34" si="1">+((F4-D4)/D4)</f>
        <v>-9.74576271186441E-2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7">
        <v>1300</v>
      </c>
      <c r="E5" s="59">
        <v>1221.4285714285713</v>
      </c>
      <c r="F5" s="64">
        <v>1337.5</v>
      </c>
      <c r="G5" s="16">
        <f t="shared" si="0"/>
        <v>9.5029239766081963E-2</v>
      </c>
      <c r="H5" s="10">
        <f t="shared" si="1"/>
        <v>2.8846153846153848E-2</v>
      </c>
      <c r="I5" t="s">
        <v>85</v>
      </c>
      <c r="J5" t="s">
        <v>64</v>
      </c>
      <c r="K5" t="s">
        <v>64</v>
      </c>
      <c r="L5" t="s">
        <v>85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2">
        <v>1320</v>
      </c>
      <c r="E6" s="82">
        <v>1266.6666666666667</v>
      </c>
      <c r="F6" s="45">
        <v>1300</v>
      </c>
      <c r="G6" s="18">
        <f t="shared" si="0"/>
        <v>2.631578947368415E-2</v>
      </c>
      <c r="H6" s="4">
        <f t="shared" si="1"/>
        <v>-1.5151515151515152E-2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3">
        <v>950</v>
      </c>
      <c r="E7" s="83">
        <v>833.33333333333337</v>
      </c>
      <c r="F7" s="46">
        <v>637.5</v>
      </c>
      <c r="G7" s="16">
        <f t="shared" si="0"/>
        <v>-0.23500000000000004</v>
      </c>
      <c r="H7" s="10">
        <f t="shared" si="1"/>
        <v>-0.32894736842105265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2">
        <v>1716.6666666666667</v>
      </c>
      <c r="E8" s="62">
        <v>1921.4285714285713</v>
      </c>
      <c r="F8" s="38">
        <v>2125</v>
      </c>
      <c r="G8" s="15">
        <f t="shared" si="0"/>
        <v>0.10594795539033462</v>
      </c>
      <c r="H8" s="4">
        <f t="shared" si="1"/>
        <v>0.23786407766990286</v>
      </c>
      <c r="J8" t="s">
        <v>64</v>
      </c>
      <c r="K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3">
        <v>903.57142857142856</v>
      </c>
      <c r="E9" s="83">
        <v>925</v>
      </c>
      <c r="F9" s="46">
        <v>845</v>
      </c>
      <c r="G9" s="16">
        <f t="shared" si="0"/>
        <v>-8.6486486486486491E-2</v>
      </c>
      <c r="H9" s="10">
        <f t="shared" si="1"/>
        <v>-6.4822134387351765E-2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  <c r="N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2">
        <v>1385.7142857142858</v>
      </c>
      <c r="E10" s="62">
        <v>1658.3333333333333</v>
      </c>
      <c r="F10" s="38">
        <v>1337.5</v>
      </c>
      <c r="G10" s="15">
        <f t="shared" si="0"/>
        <v>-0.19346733668341703</v>
      </c>
      <c r="H10" s="4">
        <f t="shared" si="1"/>
        <v>-3.4793814432989734E-2</v>
      </c>
      <c r="I10" t="s">
        <v>64</v>
      </c>
      <c r="J10" t="s">
        <v>64</v>
      </c>
      <c r="K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3">
        <v>405</v>
      </c>
      <c r="E11" s="83">
        <v>337.5</v>
      </c>
      <c r="F11" s="46">
        <v>485</v>
      </c>
      <c r="G11" s="16">
        <f t="shared" si="0"/>
        <v>0.43703703703703706</v>
      </c>
      <c r="H11" s="10">
        <f t="shared" si="1"/>
        <v>0.19753086419753085</v>
      </c>
      <c r="K11" t="s">
        <v>64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2">
        <v>991.66666666666663</v>
      </c>
      <c r="E12" s="84">
        <v>1120</v>
      </c>
      <c r="F12" s="56">
        <v>1208.33</v>
      </c>
      <c r="G12" s="18">
        <f t="shared" si="0"/>
        <v>7.8866071428571369E-2</v>
      </c>
      <c r="H12" s="4">
        <f t="shared" si="1"/>
        <v>0.21848403361344534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3">
        <v>1000</v>
      </c>
      <c r="E13" s="83">
        <v>775</v>
      </c>
      <c r="F13" s="46"/>
      <c r="G13" s="16"/>
      <c r="H13" s="10"/>
      <c r="J13" t="s">
        <v>64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2">
        <v>792.85714285714289</v>
      </c>
      <c r="E14" s="62">
        <v>730</v>
      </c>
      <c r="F14" s="38">
        <v>1100</v>
      </c>
      <c r="G14" s="15">
        <f t="shared" si="0"/>
        <v>0.50684931506849318</v>
      </c>
      <c r="H14" s="4">
        <f t="shared" si="1"/>
        <v>0.38738738738738732</v>
      </c>
    </row>
    <row r="15" spans="1:17" ht="15.75">
      <c r="A15" s="1">
        <v>12</v>
      </c>
      <c r="B15" s="12" t="s">
        <v>26</v>
      </c>
      <c r="C15" s="13" t="s">
        <v>27</v>
      </c>
      <c r="D15" s="53">
        <v>212.5</v>
      </c>
      <c r="E15" s="83">
        <v>312.5</v>
      </c>
      <c r="F15" s="46">
        <v>250</v>
      </c>
      <c r="G15" s="16">
        <f t="shared" si="0"/>
        <v>-0.2</v>
      </c>
      <c r="H15" s="10">
        <f t="shared" si="1"/>
        <v>0.17647058823529413</v>
      </c>
      <c r="J15" t="s">
        <v>64</v>
      </c>
      <c r="K15" t="s">
        <v>64</v>
      </c>
      <c r="L15" t="s">
        <v>64</v>
      </c>
      <c r="N15" t="s">
        <v>64</v>
      </c>
      <c r="O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2">
        <v>533.33333333333337</v>
      </c>
      <c r="E16" s="62">
        <v>325</v>
      </c>
      <c r="F16" s="38">
        <v>462.5</v>
      </c>
      <c r="G16" s="15">
        <f t="shared" si="0"/>
        <v>0.42307692307692307</v>
      </c>
      <c r="H16" s="4">
        <f t="shared" si="1"/>
        <v>-0.13281250000000006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3">
        <v>375</v>
      </c>
      <c r="E17" s="85">
        <v>350</v>
      </c>
      <c r="F17" s="39"/>
      <c r="G17" s="16"/>
      <c r="H17" s="10"/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2">
        <v>1842.8571428571429</v>
      </c>
      <c r="E18" s="62">
        <v>1621.4285714285713</v>
      </c>
      <c r="F18" s="38">
        <v>1987.5</v>
      </c>
      <c r="G18" s="15">
        <f t="shared" si="0"/>
        <v>0.22577092511013222</v>
      </c>
      <c r="H18" s="4">
        <f t="shared" si="1"/>
        <v>7.8488372093023243E-2</v>
      </c>
      <c r="J18" t="s">
        <v>64</v>
      </c>
      <c r="K18" t="s">
        <v>64</v>
      </c>
      <c r="L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3">
        <v>2042.8571428571429</v>
      </c>
      <c r="E19" s="85">
        <v>2285.7142857142858</v>
      </c>
      <c r="F19" s="39">
        <v>2333.33</v>
      </c>
      <c r="G19" s="16">
        <f t="shared" si="0"/>
        <v>2.0831874999999941E-2</v>
      </c>
      <c r="H19" s="10">
        <f>+((F19-D19)/D19)</f>
        <v>0.14218951048951042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2">
        <v>831.25</v>
      </c>
      <c r="E20" s="62">
        <v>800</v>
      </c>
      <c r="F20" s="38">
        <v>1000</v>
      </c>
      <c r="G20" s="15">
        <f t="shared" si="0"/>
        <v>0.25</v>
      </c>
      <c r="H20" s="4">
        <f t="shared" si="1"/>
        <v>0.20300751879699247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3">
        <v>941.66666666666663</v>
      </c>
      <c r="E21" s="85">
        <v>1016.6666666666666</v>
      </c>
      <c r="F21" s="39">
        <v>1016.67</v>
      </c>
      <c r="G21" s="16">
        <f>+(F21-E21)/E21</f>
        <v>3.2786885245871822E-6</v>
      </c>
      <c r="H21" s="10">
        <f>+((F21-D21)/D21)</f>
        <v>7.9649557522123896E-2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2">
        <v>1325</v>
      </c>
      <c r="E22" s="62">
        <v>1325</v>
      </c>
      <c r="F22" s="38">
        <v>1250</v>
      </c>
      <c r="G22" s="15">
        <f t="shared" si="0"/>
        <v>-5.6603773584905662E-2</v>
      </c>
      <c r="H22" s="4">
        <f t="shared" si="1"/>
        <v>-5.6603773584905662E-2</v>
      </c>
    </row>
    <row r="23" spans="1:17" ht="15.75">
      <c r="A23" s="11">
        <v>20</v>
      </c>
      <c r="B23" s="12" t="s">
        <v>41</v>
      </c>
      <c r="C23" s="14" t="s">
        <v>42</v>
      </c>
      <c r="D23" s="53">
        <v>741.66666666666663</v>
      </c>
      <c r="E23" s="85">
        <v>496.42857142857144</v>
      </c>
      <c r="F23" s="39">
        <v>916.67</v>
      </c>
      <c r="G23" s="16">
        <f t="shared" si="0"/>
        <v>0.84652949640287756</v>
      </c>
      <c r="H23" s="10">
        <f t="shared" si="1"/>
        <v>0.23595955056179777</v>
      </c>
      <c r="K23" t="s">
        <v>64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2">
        <v>1041.6666666666667</v>
      </c>
      <c r="E24" s="62">
        <v>1000</v>
      </c>
      <c r="F24" s="38">
        <v>1000</v>
      </c>
      <c r="G24" s="15">
        <f t="shared" si="0"/>
        <v>0</v>
      </c>
      <c r="H24" s="4">
        <f t="shared" si="1"/>
        <v>-4.000000000000007E-2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3">
        <v>975</v>
      </c>
      <c r="E25" s="83">
        <v>864.29</v>
      </c>
      <c r="F25" s="46">
        <v>1087.5</v>
      </c>
      <c r="G25" s="16">
        <f t="shared" si="0"/>
        <v>0.25825822351294131</v>
      </c>
      <c r="H25" s="10">
        <f t="shared" si="1"/>
        <v>0.11538461538461539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2">
        <v>1837.5</v>
      </c>
      <c r="E26" s="62">
        <v>1320</v>
      </c>
      <c r="F26" s="38">
        <v>1450</v>
      </c>
      <c r="G26" s="15">
        <f t="shared" si="0"/>
        <v>9.8484848484848481E-2</v>
      </c>
      <c r="H26" s="4">
        <f t="shared" si="1"/>
        <v>-0.21088435374149661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3">
        <v>1368.75</v>
      </c>
      <c r="E27" s="85">
        <v>1216.6666666666667</v>
      </c>
      <c r="F27" s="39">
        <v>1100</v>
      </c>
      <c r="G27" s="16">
        <f t="shared" si="0"/>
        <v>-9.589041095890416E-2</v>
      </c>
      <c r="H27" s="10">
        <f t="shared" si="1"/>
        <v>-0.19634703196347031</v>
      </c>
      <c r="J27" t="s">
        <v>64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2">
        <v>954.17</v>
      </c>
      <c r="E28" s="62">
        <v>757.14285714285711</v>
      </c>
      <c r="F28" s="38">
        <v>745.83333333333337</v>
      </c>
      <c r="G28" s="15">
        <f t="shared" si="0"/>
        <v>-1.4937106918238902E-2</v>
      </c>
      <c r="H28" s="4">
        <f t="shared" si="1"/>
        <v>-0.21834334203199282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3">
        <v>783.33333333333337</v>
      </c>
      <c r="E29" s="85">
        <v>600</v>
      </c>
      <c r="F29" s="39">
        <v>612.5</v>
      </c>
      <c r="G29" s="16">
        <f t="shared" si="0"/>
        <v>2.0833333333333332E-2</v>
      </c>
      <c r="H29" s="10">
        <f t="shared" si="1"/>
        <v>-0.21808510638297876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2">
        <v>817.85714285714289</v>
      </c>
      <c r="E30" s="62">
        <v>657.14285714285711</v>
      </c>
      <c r="F30" s="38">
        <v>675</v>
      </c>
      <c r="G30" s="15">
        <f t="shared" si="0"/>
        <v>2.7173913043478312E-2</v>
      </c>
      <c r="H30" s="4">
        <f t="shared" si="1"/>
        <v>-0.17467248908296948</v>
      </c>
      <c r="K30" t="s">
        <v>64</v>
      </c>
      <c r="L30" t="s">
        <v>64</v>
      </c>
      <c r="M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3">
        <v>975</v>
      </c>
      <c r="E31" s="85">
        <v>812.5</v>
      </c>
      <c r="F31" s="39">
        <v>937.5</v>
      </c>
      <c r="G31" s="16">
        <f t="shared" si="0"/>
        <v>0.15384615384615385</v>
      </c>
      <c r="H31" s="10">
        <f t="shared" si="1"/>
        <v>-3.8461538461538464E-2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2">
        <v>260</v>
      </c>
      <c r="E32" s="62">
        <v>215</v>
      </c>
      <c r="F32" s="38">
        <v>412.5</v>
      </c>
      <c r="G32" s="15">
        <f t="shared" si="0"/>
        <v>0.91860465116279066</v>
      </c>
      <c r="H32" s="4">
        <f t="shared" si="1"/>
        <v>0.58653846153846156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3">
        <v>1928.57142857143</v>
      </c>
      <c r="E33" s="85">
        <v>1866.6666666666667</v>
      </c>
      <c r="F33" s="39">
        <v>2050</v>
      </c>
      <c r="G33" s="16">
        <f t="shared" si="0"/>
        <v>9.8214285714285671E-2</v>
      </c>
      <c r="H33" s="10">
        <f t="shared" si="1"/>
        <v>6.2962962962962152E-2</v>
      </c>
      <c r="L33" t="s">
        <v>64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2">
        <v>1925</v>
      </c>
      <c r="E34" s="58">
        <v>2350</v>
      </c>
      <c r="F34" s="63">
        <v>2033.3333333333333</v>
      </c>
      <c r="G34" s="18">
        <f t="shared" si="0"/>
        <v>-0.13475177304964542</v>
      </c>
      <c r="H34" s="48">
        <f t="shared" si="1"/>
        <v>5.6277056277056238E-2</v>
      </c>
      <c r="J34" t="s">
        <v>64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3">
        <v>420</v>
      </c>
      <c r="E35" s="85"/>
      <c r="F35" s="39"/>
      <c r="G35" s="16"/>
      <c r="H35" s="10"/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E36" s="42"/>
      <c r="F36" s="42"/>
      <c r="G36" s="8"/>
      <c r="H36" s="8"/>
      <c r="L36" t="s">
        <v>64</v>
      </c>
    </row>
    <row r="37" spans="1:16">
      <c r="K37" t="s">
        <v>64</v>
      </c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topLeftCell="A13" workbookViewId="0">
      <selection activeCell="H21" sqref="H21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73" t="s">
        <v>0</v>
      </c>
      <c r="B1" s="74"/>
      <c r="C1" s="74"/>
      <c r="D1" s="74"/>
      <c r="E1" s="74"/>
      <c r="F1" s="74"/>
      <c r="G1" s="74"/>
      <c r="H1" s="74"/>
    </row>
    <row r="2" spans="1:15" ht="57" customHeight="1">
      <c r="A2" s="75" t="s">
        <v>1</v>
      </c>
      <c r="B2" s="76"/>
      <c r="C2" s="77"/>
      <c r="D2" s="49">
        <v>2024</v>
      </c>
      <c r="E2" s="81">
        <v>2025</v>
      </c>
      <c r="F2" s="81"/>
      <c r="G2" s="78" t="s">
        <v>96</v>
      </c>
      <c r="H2" s="78"/>
      <c r="I2" t="s">
        <v>64</v>
      </c>
      <c r="M2" t="s">
        <v>64</v>
      </c>
    </row>
    <row r="3" spans="1:15" ht="32.25">
      <c r="A3" s="79" t="s">
        <v>2</v>
      </c>
      <c r="B3" s="80"/>
      <c r="C3" s="25" t="s">
        <v>3</v>
      </c>
      <c r="D3" s="54" t="s">
        <v>95</v>
      </c>
      <c r="E3" s="54" t="s">
        <v>92</v>
      </c>
      <c r="F3" s="54" t="s">
        <v>95</v>
      </c>
      <c r="G3" s="50" t="s">
        <v>4</v>
      </c>
      <c r="H3" s="50" t="s">
        <v>5</v>
      </c>
      <c r="J3" t="s">
        <v>64</v>
      </c>
      <c r="K3" t="s">
        <v>64</v>
      </c>
      <c r="M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3860</v>
      </c>
      <c r="E4" s="33">
        <v>3490</v>
      </c>
      <c r="F4" s="31">
        <v>4120</v>
      </c>
      <c r="G4" s="35">
        <f t="shared" ref="G4:G11" si="0">(F4-E4)/E4</f>
        <v>0.18051575931232092</v>
      </c>
      <c r="H4" s="35">
        <f t="shared" ref="H4:H11" si="1">+(F4-D4)/D4</f>
        <v>6.7357512953367879E-2</v>
      </c>
      <c r="K4" t="s">
        <v>64</v>
      </c>
      <c r="L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2680</v>
      </c>
      <c r="E5" s="34">
        <v>2660</v>
      </c>
      <c r="F5" s="36">
        <v>2760</v>
      </c>
      <c r="G5" s="37">
        <f t="shared" si="0"/>
        <v>3.7593984962406013E-2</v>
      </c>
      <c r="H5" s="37">
        <f t="shared" si="1"/>
        <v>2.9850746268656716E-2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2350</v>
      </c>
      <c r="E6" s="33">
        <v>2340</v>
      </c>
      <c r="F6" s="31">
        <v>2390</v>
      </c>
      <c r="G6" s="35">
        <f t="shared" si="0"/>
        <v>2.1367521367521368E-2</v>
      </c>
      <c r="H6" s="35">
        <f t="shared" si="1"/>
        <v>1.7021276595744681E-2</v>
      </c>
      <c r="J6" t="s">
        <v>64</v>
      </c>
      <c r="L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2930</v>
      </c>
      <c r="E7" s="34">
        <v>3126.67</v>
      </c>
      <c r="F7" s="36">
        <v>3256</v>
      </c>
      <c r="G7" s="37">
        <f t="shared" si="0"/>
        <v>4.1363495348085956E-2</v>
      </c>
      <c r="H7" s="37">
        <f t="shared" si="1"/>
        <v>0.11126279863481228</v>
      </c>
      <c r="K7" t="s">
        <v>64</v>
      </c>
      <c r="L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1313.33</v>
      </c>
      <c r="E8" s="33">
        <v>1800</v>
      </c>
      <c r="F8" s="31">
        <v>1800</v>
      </c>
      <c r="G8" s="35">
        <f t="shared" si="0"/>
        <v>0</v>
      </c>
      <c r="H8" s="35">
        <f t="shared" si="1"/>
        <v>0.37056185421790416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2463.33</v>
      </c>
      <c r="E9" s="34">
        <v>2860</v>
      </c>
      <c r="F9" s="36">
        <v>2836</v>
      </c>
      <c r="G9" s="37">
        <f t="shared" si="0"/>
        <v>-8.3916083916083916E-3</v>
      </c>
      <c r="H9" s="37">
        <f t="shared" si="1"/>
        <v>0.15128707887290785</v>
      </c>
      <c r="K9" t="s">
        <v>64</v>
      </c>
      <c r="L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696.67</v>
      </c>
      <c r="E10" s="33">
        <v>720</v>
      </c>
      <c r="F10" s="31">
        <v>895</v>
      </c>
      <c r="G10" s="35">
        <f>(F10-E10)/E10</f>
        <v>0.24305555555555555</v>
      </c>
      <c r="H10" s="35">
        <f>+(F10-D10)/D10</f>
        <v>0.28468284840742397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1960</v>
      </c>
      <c r="E11" s="34">
        <v>2090</v>
      </c>
      <c r="F11" s="36">
        <v>2260</v>
      </c>
      <c r="G11" s="37">
        <f t="shared" si="0"/>
        <v>8.1339712918660281E-2</v>
      </c>
      <c r="H11" s="37">
        <f t="shared" si="1"/>
        <v>0.15306122448979592</v>
      </c>
    </row>
    <row r="12" spans="1:15" ht="15.75">
      <c r="A12" s="22">
        <v>9</v>
      </c>
      <c r="B12" s="24" t="s">
        <v>22</v>
      </c>
      <c r="C12" s="23" t="s">
        <v>23</v>
      </c>
      <c r="D12" s="33">
        <v>1135</v>
      </c>
      <c r="E12" s="60">
        <v>1133.33</v>
      </c>
      <c r="F12" s="51"/>
      <c r="G12" s="35"/>
      <c r="H12" s="35"/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1105</v>
      </c>
      <c r="E13" s="34">
        <v>980</v>
      </c>
      <c r="F13" s="36">
        <v>1080</v>
      </c>
      <c r="G13" s="37">
        <f>(F13-E13)/E13</f>
        <v>0.10204081632653061</v>
      </c>
      <c r="H13" s="37">
        <f>+(F13-D13)/D13</f>
        <v>-2.2624434389140271E-2</v>
      </c>
      <c r="O13" t="s">
        <v>64</v>
      </c>
    </row>
    <row r="14" spans="1:15" ht="15.75">
      <c r="A14" s="22">
        <v>11</v>
      </c>
      <c r="B14" s="24" t="s">
        <v>26</v>
      </c>
      <c r="C14" s="23" t="s">
        <v>27</v>
      </c>
      <c r="D14" s="33">
        <v>480</v>
      </c>
      <c r="E14" s="33"/>
      <c r="F14" s="31">
        <v>460</v>
      </c>
      <c r="G14" s="35"/>
      <c r="H14" s="35">
        <f>+(F14-D14)/D14</f>
        <v>-4.1666666666666664E-2</v>
      </c>
      <c r="K14" t="s">
        <v>64</v>
      </c>
      <c r="M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4">
        <v>540</v>
      </c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>
        <v>720</v>
      </c>
      <c r="E16" s="33">
        <v>580</v>
      </c>
      <c r="F16" s="31">
        <v>660</v>
      </c>
      <c r="G16" s="35"/>
      <c r="H16" s="35">
        <f>+(F16-D16)/D16</f>
        <v>-8.3333333333333329E-2</v>
      </c>
      <c r="L16" t="s">
        <v>64</v>
      </c>
      <c r="M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2196.67</v>
      </c>
      <c r="E17" s="34">
        <v>2073.3330000000001</v>
      </c>
      <c r="F17" s="36">
        <v>2293.33</v>
      </c>
      <c r="G17" s="37">
        <f t="shared" ref="G17:G25" si="2">(F17-E17)/E17</f>
        <v>0.10610789487265183</v>
      </c>
      <c r="H17" s="37">
        <f>+(F17-D17)/D17</f>
        <v>4.4002968129031601E-2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3495</v>
      </c>
      <c r="E18" s="33">
        <v>3690</v>
      </c>
      <c r="F18" s="31">
        <v>3890</v>
      </c>
      <c r="G18" s="35">
        <f t="shared" si="2"/>
        <v>5.4200542005420058E-2</v>
      </c>
      <c r="H18" s="35">
        <f>+(F18-D18)/D18</f>
        <v>0.11301859799713877</v>
      </c>
      <c r="N18" t="s">
        <v>64</v>
      </c>
    </row>
    <row r="19" spans="1:14" ht="15.75">
      <c r="A19" s="19">
        <v>16</v>
      </c>
      <c r="B19" s="20" t="s">
        <v>36</v>
      </c>
      <c r="C19" s="21" t="s">
        <v>37</v>
      </c>
      <c r="D19" s="34">
        <v>1160</v>
      </c>
      <c r="E19" s="34">
        <v>1180</v>
      </c>
      <c r="F19" s="36">
        <v>1310</v>
      </c>
      <c r="G19" s="37">
        <f t="shared" si="2"/>
        <v>0.11016949152542373</v>
      </c>
      <c r="H19" s="37">
        <f>+(F19-D19)/D19</f>
        <v>0.12931034482758622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1185</v>
      </c>
      <c r="E20" s="33">
        <v>1310</v>
      </c>
      <c r="F20" s="31">
        <v>1390</v>
      </c>
      <c r="G20" s="35">
        <f t="shared" si="2"/>
        <v>6.1068702290076333E-2</v>
      </c>
      <c r="H20" s="35">
        <f>+(F20-D20)/D20</f>
        <v>0.1729957805907173</v>
      </c>
      <c r="J20" s="44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1980</v>
      </c>
      <c r="E21" s="34">
        <v>2000</v>
      </c>
      <c r="F21" s="36"/>
      <c r="G21" s="37"/>
      <c r="H21" s="37"/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1180</v>
      </c>
      <c r="E22" s="33">
        <v>904</v>
      </c>
      <c r="F22" s="31">
        <v>1050</v>
      </c>
      <c r="G22" s="35">
        <f t="shared" si="2"/>
        <v>0.16150442477876106</v>
      </c>
      <c r="H22" s="35">
        <f>+(F22-D22)/D22</f>
        <v>-0.11016949152542373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1305</v>
      </c>
      <c r="E23" s="34">
        <v>1406.67</v>
      </c>
      <c r="F23" s="36">
        <v>1450</v>
      </c>
      <c r="G23" s="37">
        <f t="shared" si="2"/>
        <v>3.080324454207449E-2</v>
      </c>
      <c r="H23" s="37">
        <f>+(F23-D23)/D23</f>
        <v>0.1111111111111111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1350</v>
      </c>
      <c r="E24" s="33">
        <v>1260</v>
      </c>
      <c r="F24" s="31">
        <v>1235</v>
      </c>
      <c r="G24" s="35">
        <f t="shared" si="2"/>
        <v>-1.984126984126984E-2</v>
      </c>
      <c r="H24" s="35">
        <f>+(F22-D24)/D24</f>
        <v>-0.22222222222222221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2100</v>
      </c>
      <c r="E25" s="34">
        <v>2300</v>
      </c>
      <c r="F25" s="36">
        <v>2320</v>
      </c>
      <c r="G25" s="37">
        <f t="shared" si="2"/>
        <v>8.6956521739130436E-3</v>
      </c>
      <c r="H25" s="37">
        <f t="shared" ref="H25:H33" si="3">+(F25-D25)/D25</f>
        <v>0.10476190476190476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2240</v>
      </c>
      <c r="E26" s="33">
        <v>2470</v>
      </c>
      <c r="F26" s="31">
        <v>2593.33</v>
      </c>
      <c r="G26" s="35">
        <f t="shared" ref="G26:G33" si="4">(F26-E26)/E26</f>
        <v>4.9931174089068796E-2</v>
      </c>
      <c r="H26" s="35">
        <f t="shared" si="3"/>
        <v>0.15773660714285712</v>
      </c>
      <c r="L26" t="s">
        <v>64</v>
      </c>
    </row>
    <row r="27" spans="1:14" ht="15.75">
      <c r="A27" s="19">
        <v>24</v>
      </c>
      <c r="B27" s="20" t="s">
        <v>50</v>
      </c>
      <c r="C27" s="21" t="s">
        <v>51</v>
      </c>
      <c r="D27" s="34">
        <v>1220</v>
      </c>
      <c r="E27" s="34">
        <v>963.33</v>
      </c>
      <c r="F27" s="36">
        <v>1003.33</v>
      </c>
      <c r="G27" s="37">
        <f t="shared" si="4"/>
        <v>4.1522635026418772E-2</v>
      </c>
      <c r="H27" s="37">
        <f t="shared" si="3"/>
        <v>-0.17759836065573767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1126.67</v>
      </c>
      <c r="E28" s="33">
        <v>1005</v>
      </c>
      <c r="F28" s="31">
        <v>1165</v>
      </c>
      <c r="G28" s="35">
        <f t="shared" si="4"/>
        <v>0.15920398009950248</v>
      </c>
      <c r="H28" s="35">
        <f t="shared" si="3"/>
        <v>3.4020609406480981E-2</v>
      </c>
    </row>
    <row r="29" spans="1:14" ht="15.75">
      <c r="A29" s="19">
        <v>26</v>
      </c>
      <c r="B29" s="20" t="s">
        <v>54</v>
      </c>
      <c r="C29" s="21" t="s">
        <v>55</v>
      </c>
      <c r="D29" s="34">
        <v>1240</v>
      </c>
      <c r="E29" s="34">
        <v>1105</v>
      </c>
      <c r="F29" s="36">
        <v>1193.33</v>
      </c>
      <c r="G29" s="37">
        <f t="shared" si="4"/>
        <v>7.9936651583710341E-2</v>
      </c>
      <c r="H29" s="37">
        <f t="shared" si="3"/>
        <v>-3.7637096774193607E-2</v>
      </c>
    </row>
    <row r="30" spans="1:14" ht="15.75">
      <c r="A30" s="22">
        <v>27</v>
      </c>
      <c r="B30" s="24" t="s">
        <v>56</v>
      </c>
      <c r="C30" s="23" t="s">
        <v>57</v>
      </c>
      <c r="D30" s="33">
        <v>438</v>
      </c>
      <c r="E30" s="33">
        <v>380</v>
      </c>
      <c r="F30" s="31">
        <v>540</v>
      </c>
      <c r="G30" s="35">
        <f t="shared" si="4"/>
        <v>0.42105263157894735</v>
      </c>
      <c r="H30" s="35">
        <f t="shared" si="3"/>
        <v>0.23287671232876711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2280</v>
      </c>
      <c r="E31" s="34">
        <v>2280</v>
      </c>
      <c r="F31" s="36">
        <v>2370</v>
      </c>
      <c r="G31" s="37">
        <f t="shared" si="4"/>
        <v>3.9473684210526314E-2</v>
      </c>
      <c r="H31" s="37">
        <f t="shared" si="3"/>
        <v>3.9473684210526314E-2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2470</v>
      </c>
      <c r="E32" s="61">
        <v>3100</v>
      </c>
      <c r="F32" s="55">
        <v>3070</v>
      </c>
      <c r="G32" s="35">
        <f t="shared" si="4"/>
        <v>-9.6774193548387101E-3</v>
      </c>
      <c r="H32" s="35">
        <f t="shared" si="3"/>
        <v>0.24291497975708501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926.67</v>
      </c>
      <c r="E33" s="34">
        <v>1010</v>
      </c>
      <c r="F33" s="36">
        <v>1030</v>
      </c>
      <c r="G33" s="37">
        <f t="shared" si="4"/>
        <v>1.9801980198019802E-2</v>
      </c>
      <c r="H33" s="37">
        <f t="shared" si="3"/>
        <v>0.11150679314103192</v>
      </c>
    </row>
    <row r="34" spans="1:13">
      <c r="A34" s="40" t="s">
        <v>87</v>
      </c>
      <c r="B34" s="40"/>
      <c r="C34" s="40"/>
      <c r="D34" s="40"/>
      <c r="E34" s="40"/>
      <c r="F34" s="40"/>
      <c r="G34" s="40"/>
      <c r="H34" s="32"/>
      <c r="L34" t="s">
        <v>64</v>
      </c>
    </row>
    <row r="35" spans="1:13">
      <c r="A35" s="40" t="s">
        <v>86</v>
      </c>
      <c r="B35" s="40"/>
      <c r="C35" s="40"/>
      <c r="D35" s="41"/>
      <c r="E35" s="40"/>
      <c r="F35" s="40"/>
      <c r="G35" s="40"/>
      <c r="H35" s="32"/>
    </row>
    <row r="36" spans="1:13">
      <c r="H36" t="s">
        <v>64</v>
      </c>
    </row>
    <row r="37" spans="1:13">
      <c r="H37" t="s">
        <v>64</v>
      </c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2025-11-11T03:32:04Z</cp:lastPrinted>
  <dcterms:created xsi:type="dcterms:W3CDTF">2021-06-15T08:30:18Z</dcterms:created>
  <dcterms:modified xsi:type="dcterms:W3CDTF">2025-12-12T04:43:54Z</dcterms:modified>
</cp:coreProperties>
</file>