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externalReferences>
    <externalReference r:id="rId3"/>
  </externalReferences>
  <calcPr calcId="144525" iterate="1"/>
</workbook>
</file>

<file path=xl/calcChain.xml><?xml version="1.0" encoding="utf-8"?>
<calcChain xmlns="http://schemas.openxmlformats.org/spreadsheetml/2006/main">
  <c r="H13" i="2" l="1"/>
  <c r="H12" i="96"/>
  <c r="H21" i="96"/>
  <c r="G16" i="96" l="1"/>
  <c r="F34" i="2" l="1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2" i="2"/>
  <c r="F11" i="2"/>
  <c r="F10" i="2"/>
  <c r="F9" i="2"/>
  <c r="F8" i="2"/>
  <c r="F7" i="2"/>
  <c r="F6" i="2"/>
  <c r="F5" i="2"/>
  <c r="F4" i="2"/>
  <c r="G25" i="96" l="1"/>
  <c r="H23" i="96"/>
  <c r="H16" i="96" l="1"/>
  <c r="H25" i="96"/>
  <c r="H27" i="96"/>
  <c r="G13" i="96" l="1"/>
  <c r="H13" i="96" l="1"/>
  <c r="H16" i="2" l="1"/>
  <c r="H26" i="2"/>
  <c r="G33" i="96" l="1"/>
  <c r="G26" i="2"/>
  <c r="H33" i="96" l="1"/>
  <c r="H32" i="96" l="1"/>
  <c r="H30" i="96"/>
  <c r="H28" i="96"/>
  <c r="H26" i="96"/>
  <c r="H22" i="96"/>
  <c r="H20" i="96"/>
  <c r="H18" i="96"/>
  <c r="H10" i="96"/>
  <c r="H31" i="96"/>
  <c r="H29" i="96"/>
  <c r="H19" i="96"/>
  <c r="H17" i="96"/>
  <c r="H11" i="96"/>
  <c r="G24" i="96" l="1"/>
  <c r="G31" i="96"/>
  <c r="G29" i="96"/>
  <c r="G27" i="96"/>
  <c r="G23" i="96"/>
  <c r="G19" i="96"/>
  <c r="G17" i="96"/>
  <c r="G32" i="96"/>
  <c r="G30" i="96"/>
  <c r="G28" i="96"/>
  <c r="G26" i="96"/>
  <c r="G22" i="96"/>
  <c r="G20" i="96"/>
  <c r="G18" i="96"/>
  <c r="G5" i="96"/>
  <c r="G6" i="96"/>
  <c r="G7" i="96"/>
  <c r="G8" i="96"/>
  <c r="G9" i="96"/>
  <c r="G10" i="96"/>
  <c r="G11" i="96"/>
  <c r="G16" i="2" l="1"/>
  <c r="G20" i="2" l="1"/>
  <c r="H21" i="2" l="1"/>
  <c r="G21" i="2"/>
  <c r="H19" i="2" l="1"/>
  <c r="G23" i="2" l="1"/>
  <c r="H23" i="2" l="1"/>
  <c r="H24" i="96" l="1"/>
  <c r="H7" i="2" l="1"/>
  <c r="G15" i="2" l="1"/>
  <c r="H15" i="2"/>
  <c r="G11" i="2" l="1"/>
  <c r="H29" i="2" l="1"/>
  <c r="H33" i="2" l="1"/>
  <c r="H34" i="2"/>
  <c r="G7" i="2" l="1"/>
  <c r="H12" i="2" l="1"/>
  <c r="H9" i="96" l="1"/>
  <c r="H8" i="96"/>
  <c r="H7" i="96"/>
  <c r="H6" i="96"/>
  <c r="H5" i="96"/>
  <c r="G4" i="96"/>
  <c r="H31" i="2" l="1"/>
  <c r="H9" i="2" l="1"/>
  <c r="H10" i="2" l="1"/>
  <c r="H6" i="2"/>
  <c r="H32" i="2" l="1"/>
  <c r="H25" i="2"/>
  <c r="G12" i="2" l="1"/>
  <c r="G4" i="2" l="1"/>
  <c r="H18" i="2" l="1"/>
  <c r="G34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<sst xmlns="http://schemas.openxmlformats.org/spreadsheetml/2006/main" count="334" uniqueCount="97">
  <si>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</si>
  <si>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</si>
  <si>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</si>
  <si>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</si>
  <si>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</si>
  <si>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</si>
  <si>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</si>
  <si>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</si>
  <si>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</si>
  <si>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</si>
  <si>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</si>
  <si>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</si>
  <si>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</si>
  <si>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</si>
  <si>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</si>
  <si>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</si>
  <si>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</si>
  <si>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</si>
  <si>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</si>
  <si>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</si>
  <si>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</si>
  <si>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</si>
  <si>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</si>
  <si>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</si>
  <si>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</si>
  <si>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</si>
  <si>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</si>
  <si>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</si>
  <si>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</si>
  <si>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</si>
  <si>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</si>
  <si>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</si>
  <si>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</si>
  <si>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</si>
  <si>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</si>
  <si>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</si>
  <si>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</si>
  <si>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</si>
  <si>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</si>
  <si>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</si>
  <si>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</si>
  <si>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</si>
  <si>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</si>
  <si>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</si>
  <si>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</si>
  <si>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</si>
  <si>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</si>
  <si>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</si>
  <si>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</si>
  <si>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</si>
  <si>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</si>
  <si>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</si>
  <si>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</si>
  <si>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</si>
  <si>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</si>
  <si>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</si>
  <si>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</si>
  <si>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</si>
  <si>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</si>
  <si>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</si>
  <si>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</si>
  <si>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</si>
  <si>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</si>
  <si>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</si>
  <si>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</si>
  <si>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</si>
  <si>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</si>
  <si>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</si>
  <si>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</si>
  <si>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</si>
  <si>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</si>
  <si>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</si>
  <si>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</si>
  <si>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</si>
  <si>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</si>
  <si>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</si>
  <si>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</si>
  <si>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</si>
  <si>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</si>
  <si>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</si>
  <si>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</si>
  <si>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</si>
  <si>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</si>
  <si>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</si>
  <si>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</si>
  <si>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</si>
  <si>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</si>
  <si>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</si>
  <si>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</si>
  <si>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</si>
  <si>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</si>
  <si>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1</t>
    </r>
    <r>
      <rPr>
        <b/>
        <vertAlign val="superscript"/>
        <sz val="11"/>
        <color indexed="8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>week of Dec.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</si>
  <si>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Dec.</t>
    </r>
  </si>
  <si>
    <r>
      <t>2</t>
    </r>
    <r>
      <rPr>
        <b/>
        <vertAlign val="superscript"/>
        <sz val="11"/>
        <color indexed="8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>week of Dec.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</si>
  <si>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>nd</t>
    </r>
    <r>
      <rPr>
        <b/>
        <sz val="11"/>
        <color indexed="8"/>
        <rFont val="Times New Roman"/>
        <family val="1"/>
        <charset val="134"/>
      </rPr>
      <t xml:space="preserve"> week of Dec. 2025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</si>
  <si>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Dec.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</si>
  <si>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Dec.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</si>
</sst>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6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0" fontId="22" fillId="4" borderId="2" xfId="0" applyFont="1" applyFill="1" applyBorder="1" applyAlignment="1">
      <alignment wrapText="1"/>
    </xf>
    <xf numFmtId="2" fontId="21" fillId="0" borderId="2" xfId="0" applyNumberFormat="1" applyFont="1" applyBorder="1" applyAlignment="1"/>
    <xf numFmtId="2" fontId="35" fillId="7" borderId="2" xfId="0" applyNumberFormat="1" applyFont="1" applyFill="1" applyBorder="1" applyAlignment="1"/>
    <xf numFmtId="2" fontId="29" fillId="4" borderId="2" xfId="0" applyNumberFormat="1" applyFont="1" applyFill="1" applyBorder="1" applyAlignment="1"/>
    <xf numFmtId="2" fontId="29" fillId="7" borderId="2" xfId="0" applyNumberFormat="1" applyFont="1" applyFill="1" applyBorder="1" applyAlignment="1"/>
    <xf numFmtId="2" fontId="29" fillId="2" borderId="2" xfId="0" applyNumberFormat="1" applyFont="1" applyFill="1" applyBorder="1" applyAlignment="1"/>
    <xf numFmtId="2" fontId="21" fillId="7" borderId="2" xfId="0" applyNumberFormat="1" applyFont="1" applyFill="1" applyBorder="1" applyAlignment="1"/>
    <xf numFmtId="2" fontId="35" fillId="2" borderId="2" xfId="0" applyNumberFormat="1" applyFont="1" applyFill="1" applyBorder="1" applyAlignment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0" fillId="0" borderId="2" xfId="0" applyNumberFormat="1" applyFont="1" applyBorder="1"/>
    <xf numFmtId="2" fontId="36" fillId="7" borderId="2" xfId="0" applyNumberFormat="1" applyFont="1" applyFill="1" applyBorder="1"/>
    <xf numFmtId="2" fontId="37" fillId="4" borderId="2" xfId="0" applyNumberFormat="1" applyFont="1" applyFill="1" applyBorder="1"/>
    <xf numFmtId="2" fontId="37" fillId="7" borderId="2" xfId="0" applyNumberFormat="1" applyFont="1" applyFill="1" applyBorder="1"/>
    <xf numFmtId="2" fontId="37" fillId="2" borderId="2" xfId="0" applyNumberFormat="1" applyFont="1" applyFill="1" applyBorder="1"/>
    <xf numFmtId="2" fontId="0" fillId="7" borderId="2" xfId="0" applyNumberFormat="1" applyFont="1" applyFill="1" applyBorder="1"/>
    <xf numFmtId="2" fontId="36" fillId="2" borderId="2" xfId="0" applyNumberFormat="1" applyFont="1" applyFill="1" applyBorder="1"/>
    <xf numFmtId="2" fontId="20" fillId="2" borderId="15" xfId="0" applyNumberFormat="1" applyFont="1" applyFill="1" applyBorder="1"/>
    <xf numFmtId="2" fontId="20" fillId="0" borderId="2" xfId="0" applyNumberFormat="1" applyFont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holesale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H"/>
      <sheetName val="2020 Average price"/>
      <sheetName val="2019 average prices"/>
      <sheetName val="Sheet2"/>
      <sheetName val="2018 who"/>
      <sheetName val="Sheet3"/>
      <sheetName val="Sheet4"/>
    </sheetNames>
    <sheetDataSet>
      <sheetData sheetId="0">
        <row r="4">
          <cell r="EQK4">
            <v>2516.6666666666665</v>
          </cell>
        </row>
        <row r="5">
          <cell r="EQK5">
            <v>1492.8571428571429</v>
          </cell>
        </row>
        <row r="15">
          <cell r="EQK15">
            <v>845.83333333333337</v>
          </cell>
        </row>
        <row r="18">
          <cell r="EQK18">
            <v>1592.8571428571429</v>
          </cell>
        </row>
        <row r="23">
          <cell r="EQK23">
            <v>2014.2857142857142</v>
          </cell>
        </row>
        <row r="27">
          <cell r="EQK27">
            <v>2428.5714285714284</v>
          </cell>
        </row>
        <row r="28">
          <cell r="EQK28">
            <v>1287.5</v>
          </cell>
        </row>
        <row r="30">
          <cell r="EQK30">
            <v>1470</v>
          </cell>
        </row>
        <row r="31">
          <cell r="EQK31">
            <v>1110</v>
          </cell>
        </row>
        <row r="35">
          <cell r="EQK35">
            <v>1407.1428571428571</v>
          </cell>
        </row>
        <row r="37">
          <cell r="EQK37">
            <v>1064.2857142857142</v>
          </cell>
        </row>
        <row r="39">
          <cell r="EQK39">
            <v>1492.8571428571429</v>
          </cell>
        </row>
        <row r="42">
          <cell r="EQK42">
            <v>810</v>
          </cell>
        </row>
        <row r="45">
          <cell r="EQK45">
            <v>1075</v>
          </cell>
        </row>
        <row r="54">
          <cell r="EQK54">
            <v>510</v>
          </cell>
        </row>
        <row r="58">
          <cell r="EQK58">
            <v>1983.3333333333333</v>
          </cell>
        </row>
        <row r="63">
          <cell r="EQK63">
            <v>1535.7142857142858</v>
          </cell>
        </row>
        <row r="67">
          <cell r="EQK67">
            <v>753.57142857142856</v>
          </cell>
        </row>
        <row r="68">
          <cell r="EQK68">
            <v>612.5</v>
          </cell>
        </row>
        <row r="69">
          <cell r="EQK69">
            <v>1166.6666666666667</v>
          </cell>
        </row>
        <row r="70">
          <cell r="EQK70">
            <v>2271.4285714285716</v>
          </cell>
        </row>
        <row r="73">
          <cell r="EQK73">
            <v>685.71428571428567</v>
          </cell>
        </row>
        <row r="79">
          <cell r="EQK79">
            <v>1050</v>
          </cell>
        </row>
        <row r="80">
          <cell r="EQK80">
            <v>531.25</v>
          </cell>
        </row>
        <row r="87">
          <cell r="EQK87">
            <v>342.85714285714283</v>
          </cell>
        </row>
        <row r="89">
          <cell r="EQK89">
            <v>283.33333333333331</v>
          </cell>
        </row>
        <row r="104">
          <cell r="EQK104">
            <v>1050</v>
          </cell>
        </row>
        <row r="105">
          <cell r="EQK105">
            <v>805</v>
          </cell>
        </row>
        <row r="106">
          <cell r="EQK106">
            <v>2225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" zoomScaleNormal="100" workbookViewId="0">
      <selection activeCell="J5" sqref="J5"/>
    </sheetView>
  </sheetViews>
  <sheetFormatPr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0" t="s">
        <v>63</v>
      </c>
      <c r="B1" s="61"/>
      <c r="C1" s="61"/>
      <c r="D1" s="61"/>
      <c r="E1" s="61"/>
      <c r="F1" s="61"/>
      <c r="G1" s="62"/>
      <c r="H1" s="62"/>
    </row>
    <row r="2" spans="1:17" ht="67.5" customHeight="1">
      <c r="A2" s="63" t="s">
        <v>1</v>
      </c>
      <c r="B2" s="63"/>
      <c r="C2" s="63"/>
      <c r="D2" s="41">
        <v>2024</v>
      </c>
      <c r="E2" s="66">
        <v>2025</v>
      </c>
      <c r="F2" s="67"/>
      <c r="G2" s="64" t="s">
        <v>94</v>
      </c>
      <c r="H2" s="64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5" t="s">
        <v>2</v>
      </c>
      <c r="B3" s="65"/>
      <c r="C3" s="17" t="s">
        <v>3</v>
      </c>
      <c r="D3" s="52" t="s">
        <v>93</v>
      </c>
      <c r="E3" s="52" t="s">
        <v>91</v>
      </c>
      <c r="F3" s="52" t="s">
        <v>93</v>
      </c>
      <c r="G3" s="9" t="s">
        <v>4</v>
      </c>
      <c r="H3" s="9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48">
        <v>1783.3333333333333</v>
      </c>
      <c r="E4" s="77">
        <v>1775</v>
      </c>
      <c r="F4" s="53">
        <f>+[1]Sheet1!EQK4</f>
        <v>2516.6666666666665</v>
      </c>
      <c r="G4" s="15">
        <f t="shared" ref="G4:G34" si="0">+(F4-E4)/E4</f>
        <v>0.41784037558685438</v>
      </c>
      <c r="H4" s="4">
        <f t="shared" ref="H4:H34" si="1">+((F4-D4)/D4)</f>
        <v>0.41121495327102803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3">
        <v>1080</v>
      </c>
      <c r="E5" s="78">
        <v>1337.5</v>
      </c>
      <c r="F5" s="54">
        <f>+[1]Sheet1!EQK5</f>
        <v>1492.8571428571429</v>
      </c>
      <c r="G5" s="16">
        <f t="shared" si="0"/>
        <v>0.11615487316421898</v>
      </c>
      <c r="H5" s="10">
        <f t="shared" si="1"/>
        <v>0.38227513227513232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48">
        <v>980</v>
      </c>
      <c r="E6" s="79">
        <v>1300</v>
      </c>
      <c r="F6" s="55">
        <f>+[1]Sheet1!EQK30</f>
        <v>1470</v>
      </c>
      <c r="G6" s="18">
        <f t="shared" si="0"/>
        <v>0.13076923076923078</v>
      </c>
      <c r="H6" s="4">
        <f t="shared" si="1"/>
        <v>0.5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49">
        <v>733.33333333333337</v>
      </c>
      <c r="E7" s="80">
        <v>637.5</v>
      </c>
      <c r="F7" s="56">
        <f>+[1]Sheet1!EQK31</f>
        <v>1110</v>
      </c>
      <c r="G7" s="16">
        <f t="shared" si="0"/>
        <v>0.74117647058823533</v>
      </c>
      <c r="H7" s="10">
        <f t="shared" si="1"/>
        <v>0.51363636363636356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48">
        <v>1708.3333333333333</v>
      </c>
      <c r="E8" s="77">
        <v>2125</v>
      </c>
      <c r="F8" s="53">
        <f>+[1]Sheet1!EQK23</f>
        <v>2014.2857142857142</v>
      </c>
      <c r="G8" s="15">
        <f t="shared" si="0"/>
        <v>-5.2100840336134484E-2</v>
      </c>
      <c r="H8" s="4">
        <f t="shared" si="1"/>
        <v>0.17909407665505228</v>
      </c>
      <c r="J8" t="s">
        <v>64</v>
      </c>
      <c r="K8" t="s">
        <v>64</v>
      </c>
      <c r="L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49">
        <v>590</v>
      </c>
      <c r="E9" s="80">
        <v>845</v>
      </c>
      <c r="F9" s="56">
        <f>+[1]Sheet1!EQK15</f>
        <v>845.83333333333337</v>
      </c>
      <c r="G9" s="16">
        <f t="shared" si="0"/>
        <v>9.8619329388564651E-4</v>
      </c>
      <c r="H9" s="10">
        <f t="shared" si="1"/>
        <v>0.43361581920903963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  <c r="N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48">
        <v>1070</v>
      </c>
      <c r="E10" s="77">
        <v>1337.5</v>
      </c>
      <c r="F10" s="53">
        <f>+[1]Sheet1!EQK18</f>
        <v>1592.8571428571429</v>
      </c>
      <c r="G10" s="15">
        <f t="shared" si="0"/>
        <v>0.19092122830440589</v>
      </c>
      <c r="H10" s="4">
        <f t="shared" si="1"/>
        <v>0.48865153538050737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49">
        <v>380</v>
      </c>
      <c r="E11" s="80">
        <v>485</v>
      </c>
      <c r="F11" s="56">
        <f>+[1]Sheet1!EQK54</f>
        <v>510</v>
      </c>
      <c r="G11" s="16">
        <f t="shared" si="0"/>
        <v>5.1546391752577317E-2</v>
      </c>
      <c r="H11" s="10">
        <f t="shared" si="1"/>
        <v>0.34210526315789475</v>
      </c>
      <c r="K11" t="s">
        <v>64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48">
        <v>1000</v>
      </c>
      <c r="E12" s="81">
        <v>1208.33</v>
      </c>
      <c r="F12" s="57">
        <f>+[1]Sheet1!EQK28</f>
        <v>1287.5</v>
      </c>
      <c r="G12" s="18">
        <f t="shared" si="0"/>
        <v>6.5520180745326256E-2</v>
      </c>
      <c r="H12" s="4">
        <f t="shared" si="1"/>
        <v>0.28749999999999998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49">
        <v>966.68</v>
      </c>
      <c r="E13" s="80"/>
      <c r="F13" s="56">
        <v>807.14</v>
      </c>
      <c r="G13" s="16"/>
      <c r="H13" s="10">
        <f t="shared" si="1"/>
        <v>-0.16503910290892537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48">
        <v>720</v>
      </c>
      <c r="E14" s="77">
        <v>1100</v>
      </c>
      <c r="F14" s="53">
        <f>+[1]Sheet1!EQK104</f>
        <v>1050</v>
      </c>
      <c r="G14" s="15">
        <f t="shared" si="0"/>
        <v>-4.5454545454545456E-2</v>
      </c>
      <c r="H14" s="4">
        <f t="shared" si="1"/>
        <v>0.45833333333333331</v>
      </c>
    </row>
    <row r="15" spans="1:17" ht="15.75">
      <c r="A15" s="1">
        <v>12</v>
      </c>
      <c r="B15" s="12" t="s">
        <v>26</v>
      </c>
      <c r="C15" s="13" t="s">
        <v>27</v>
      </c>
      <c r="D15" s="49">
        <v>250</v>
      </c>
      <c r="E15" s="80">
        <v>250</v>
      </c>
      <c r="F15" s="56">
        <f>+[1]Sheet1!EQK89</f>
        <v>283.33333333333331</v>
      </c>
      <c r="G15" s="16">
        <f t="shared" si="0"/>
        <v>0.13333333333333325</v>
      </c>
      <c r="H15" s="10">
        <f t="shared" si="1"/>
        <v>0.13333333333333325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48">
        <v>483.33</v>
      </c>
      <c r="E16" s="77">
        <v>462.5</v>
      </c>
      <c r="F16" s="53">
        <f>+[1]Sheet1!EQK80</f>
        <v>531.25</v>
      </c>
      <c r="G16" s="15">
        <f t="shared" si="0"/>
        <v>0.14864864864864866</v>
      </c>
      <c r="H16" s="4">
        <f t="shared" si="1"/>
        <v>9.9145511348354157E-2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49">
        <v>333.33</v>
      </c>
      <c r="E17" s="82"/>
      <c r="F17" s="58">
        <v>387.5</v>
      </c>
      <c r="G17" s="16"/>
      <c r="H17" s="10"/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48">
        <v>1800</v>
      </c>
      <c r="E18" s="77">
        <v>1987.5</v>
      </c>
      <c r="F18" s="53">
        <f>+[1]Sheet1!EQK63</f>
        <v>1535.7142857142858</v>
      </c>
      <c r="G18" s="15">
        <f t="shared" si="0"/>
        <v>-0.22731356693620841</v>
      </c>
      <c r="H18" s="4">
        <f t="shared" si="1"/>
        <v>-0.14682539682539678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49">
        <v>2066.6666666666665</v>
      </c>
      <c r="E19" s="82">
        <v>2333.33</v>
      </c>
      <c r="F19" s="58">
        <f>+[1]Sheet1!EQK27</f>
        <v>2428.5714285714284</v>
      </c>
      <c r="G19" s="16">
        <f t="shared" si="0"/>
        <v>4.0817813413202814E-2</v>
      </c>
      <c r="H19" s="10">
        <f>+((F19-D19)/D19)</f>
        <v>0.17511520737327191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48"/>
      <c r="E20" s="77">
        <v>1000</v>
      </c>
      <c r="F20" s="53">
        <f>+[1]Sheet1!EQK42</f>
        <v>810</v>
      </c>
      <c r="G20" s="15">
        <f t="shared" si="0"/>
        <v>-0.19</v>
      </c>
      <c r="H20" s="4" t="s">
        <v>64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49">
        <v>750</v>
      </c>
      <c r="E21" s="82">
        <v>1016.67</v>
      </c>
      <c r="F21" s="58">
        <f>+[1]Sheet1!EQK45</f>
        <v>1075</v>
      </c>
      <c r="G21" s="16">
        <f>+(F21-E21)/E21</f>
        <v>5.7373582381697152E-2</v>
      </c>
      <c r="H21" s="10">
        <f>+((F21-D21)/D21)</f>
        <v>0.43333333333333335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48">
        <v>1015</v>
      </c>
      <c r="E22" s="77">
        <v>1250</v>
      </c>
      <c r="F22" s="53">
        <f>+[1]Sheet1!EQK35</f>
        <v>1407.1428571428571</v>
      </c>
      <c r="G22" s="15">
        <f t="shared" si="0"/>
        <v>0.1257142857142857</v>
      </c>
      <c r="H22" s="4">
        <f t="shared" si="1"/>
        <v>0.38634764250527792</v>
      </c>
    </row>
    <row r="23" spans="1:17" ht="15.75">
      <c r="A23" s="11">
        <v>20</v>
      </c>
      <c r="B23" s="12" t="s">
        <v>41</v>
      </c>
      <c r="C23" s="14" t="s">
        <v>42</v>
      </c>
      <c r="D23" s="49">
        <v>675</v>
      </c>
      <c r="E23" s="82">
        <v>916.67</v>
      </c>
      <c r="F23" s="58">
        <f>+[1]Sheet1!EQK105</f>
        <v>805</v>
      </c>
      <c r="G23" s="16">
        <f t="shared" si="0"/>
        <v>-0.12182137519499925</v>
      </c>
      <c r="H23" s="10">
        <f t="shared" si="1"/>
        <v>0.19259259259259259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48">
        <v>833.33333333333337</v>
      </c>
      <c r="E24" s="77">
        <v>1000</v>
      </c>
      <c r="F24" s="53">
        <f>+[1]Sheet1!EQK79</f>
        <v>1050</v>
      </c>
      <c r="G24" s="15">
        <f t="shared" si="0"/>
        <v>0.05</v>
      </c>
      <c r="H24" s="4">
        <f t="shared" si="1"/>
        <v>0.25999999999999995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49">
        <v>816.66666666666663</v>
      </c>
      <c r="E25" s="80">
        <v>1087.5</v>
      </c>
      <c r="F25" s="56">
        <f>+[1]Sheet1!EQK37</f>
        <v>1064.2857142857142</v>
      </c>
      <c r="G25" s="16">
        <f t="shared" si="0"/>
        <v>-2.1346469622331752E-2</v>
      </c>
      <c r="H25" s="10">
        <f t="shared" si="1"/>
        <v>0.30320699708454807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48">
        <v>1680</v>
      </c>
      <c r="E26" s="77">
        <v>1450</v>
      </c>
      <c r="F26" s="53">
        <f>+[1]Sheet1!EQK106</f>
        <v>2225</v>
      </c>
      <c r="G26" s="15">
        <f t="shared" si="0"/>
        <v>0.53448275862068961</v>
      </c>
      <c r="H26" s="4">
        <f t="shared" si="1"/>
        <v>0.32440476190476192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49">
        <v>1040</v>
      </c>
      <c r="E27" s="82">
        <v>1100</v>
      </c>
      <c r="F27" s="58">
        <f>+[1]Sheet1!EQK39</f>
        <v>1492.8571428571429</v>
      </c>
      <c r="G27" s="16">
        <f t="shared" si="0"/>
        <v>0.35714285714285715</v>
      </c>
      <c r="H27" s="10">
        <f t="shared" si="1"/>
        <v>0.43543956043956045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48">
        <v>641.66666666666663</v>
      </c>
      <c r="E28" s="77">
        <v>745.83333333333337</v>
      </c>
      <c r="F28" s="53">
        <f>+[1]Sheet1!EQK67</f>
        <v>753.57142857142856</v>
      </c>
      <c r="G28" s="15">
        <f t="shared" si="0"/>
        <v>1.0375099760574548E-2</v>
      </c>
      <c r="H28" s="4">
        <f t="shared" si="1"/>
        <v>0.17439703153988872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49">
        <v>616.66666666666663</v>
      </c>
      <c r="E29" s="82">
        <v>612.5</v>
      </c>
      <c r="F29" s="58">
        <f>+[1]Sheet1!EQK68</f>
        <v>612.5</v>
      </c>
      <c r="G29" s="16">
        <f t="shared" si="0"/>
        <v>0</v>
      </c>
      <c r="H29" s="10">
        <f t="shared" si="1"/>
        <v>-6.7567567567566955E-3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48">
        <v>608.33333333333337</v>
      </c>
      <c r="E30" s="77">
        <v>675</v>
      </c>
      <c r="F30" s="53">
        <f>+[1]Sheet1!EQK73</f>
        <v>685.71428571428567</v>
      </c>
      <c r="G30" s="15">
        <f t="shared" si="0"/>
        <v>1.5873015873015799E-2</v>
      </c>
      <c r="H30" s="4">
        <f t="shared" si="1"/>
        <v>0.1272015655577298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49">
        <v>762.5</v>
      </c>
      <c r="E31" s="82">
        <v>937.5</v>
      </c>
      <c r="F31" s="58">
        <f>+[1]Sheet1!EQK69</f>
        <v>1166.6666666666667</v>
      </c>
      <c r="G31" s="16">
        <f t="shared" si="0"/>
        <v>0.24444444444444452</v>
      </c>
      <c r="H31" s="10">
        <f t="shared" si="1"/>
        <v>0.53005464480874331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48">
        <v>231.25</v>
      </c>
      <c r="E32" s="77">
        <v>412.5</v>
      </c>
      <c r="F32" s="53">
        <f>+[1]Sheet1!EQK87</f>
        <v>342.85714285714283</v>
      </c>
      <c r="G32" s="15">
        <f t="shared" si="0"/>
        <v>-0.16883116883116889</v>
      </c>
      <c r="H32" s="4">
        <f t="shared" si="1"/>
        <v>0.48262548262548249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49">
        <v>1750</v>
      </c>
      <c r="E33" s="82">
        <v>2050</v>
      </c>
      <c r="F33" s="58">
        <f>+[1]Sheet1!EQK58</f>
        <v>1983.3333333333333</v>
      </c>
      <c r="G33" s="16">
        <f t="shared" si="0"/>
        <v>-3.2520325203252071E-2</v>
      </c>
      <c r="H33" s="10">
        <f t="shared" si="1"/>
        <v>0.1333333333333333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48">
        <v>2033.3333333333333</v>
      </c>
      <c r="E34" s="83">
        <v>2033.3333333333333</v>
      </c>
      <c r="F34" s="59">
        <f>+[1]Sheet1!EQK70</f>
        <v>2271.4285714285716</v>
      </c>
      <c r="G34" s="18">
        <f t="shared" si="0"/>
        <v>0.1170960187353631</v>
      </c>
      <c r="H34" s="44">
        <f t="shared" si="1"/>
        <v>0.1170960187353631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49"/>
      <c r="E35" s="82"/>
      <c r="F35" s="58"/>
      <c r="G35" s="16"/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40"/>
      <c r="F36" s="40"/>
      <c r="G36" s="8"/>
      <c r="H36" s="8"/>
      <c r="L36" t="s">
        <v>64</v>
      </c>
    </row>
    <row r="37" spans="1:16"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D4" sqref="D4:E33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45">
        <v>2024</v>
      </c>
      <c r="E2" s="76">
        <v>2025</v>
      </c>
      <c r="F2" s="76"/>
      <c r="G2" s="73" t="s">
        <v>96</v>
      </c>
      <c r="H2" s="73"/>
      <c r="I2" t="s">
        <v>64</v>
      </c>
      <c r="M2" t="s">
        <v>64</v>
      </c>
    </row>
    <row r="3" spans="1:15" ht="32.25">
      <c r="A3" s="74" t="s">
        <v>2</v>
      </c>
      <c r="B3" s="75"/>
      <c r="C3" s="25" t="s">
        <v>3</v>
      </c>
      <c r="D3" s="50" t="s">
        <v>95</v>
      </c>
      <c r="E3" s="50" t="s">
        <v>92</v>
      </c>
      <c r="F3" s="50" t="s">
        <v>95</v>
      </c>
      <c r="G3" s="46" t="s">
        <v>4</v>
      </c>
      <c r="H3" s="46" t="s">
        <v>5</v>
      </c>
      <c r="J3" t="s">
        <v>64</v>
      </c>
      <c r="K3" t="s">
        <v>64</v>
      </c>
      <c r="M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3640</v>
      </c>
      <c r="E4" s="33">
        <v>4120</v>
      </c>
      <c r="F4" s="31">
        <v>4326.666666666667</v>
      </c>
      <c r="G4" s="35">
        <f t="shared" ref="G4:G11" si="0">(F4-E4)/E4</f>
        <v>5.0161812297734698E-2</v>
      </c>
      <c r="H4" s="35">
        <f t="shared" ref="H4:H11" si="1">+(F4-D4)/D4</f>
        <v>0.18864468864468872</v>
      </c>
      <c r="K4" t="s">
        <v>64</v>
      </c>
      <c r="L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2236</v>
      </c>
      <c r="E5" s="34">
        <v>2760</v>
      </c>
      <c r="F5" s="36">
        <v>2893.3333333333335</v>
      </c>
      <c r="G5" s="37">
        <f t="shared" si="0"/>
        <v>4.8309178743961408E-2</v>
      </c>
      <c r="H5" s="37">
        <f t="shared" si="1"/>
        <v>0.29397734048896845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2086.67</v>
      </c>
      <c r="E6" s="33">
        <v>2390</v>
      </c>
      <c r="F6" s="31">
        <v>2393.3333333333335</v>
      </c>
      <c r="G6" s="35">
        <f t="shared" si="0"/>
        <v>1.3947001394700774E-3</v>
      </c>
      <c r="H6" s="35">
        <f t="shared" si="1"/>
        <v>0.14696302402072844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2836</v>
      </c>
      <c r="E7" s="34">
        <v>3256</v>
      </c>
      <c r="F7" s="36">
        <v>3236</v>
      </c>
      <c r="G7" s="37">
        <f t="shared" si="0"/>
        <v>-6.1425061425061421E-3</v>
      </c>
      <c r="H7" s="37">
        <f t="shared" si="1"/>
        <v>0.14104372355430184</v>
      </c>
      <c r="K7" t="s">
        <v>64</v>
      </c>
      <c r="L7" t="s">
        <v>64</v>
      </c>
      <c r="M7" t="s">
        <v>64</v>
      </c>
      <c r="N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1065</v>
      </c>
      <c r="E8" s="33">
        <v>1800</v>
      </c>
      <c r="F8" s="31">
        <v>1875</v>
      </c>
      <c r="G8" s="35">
        <f t="shared" si="0"/>
        <v>4.1666666666666664E-2</v>
      </c>
      <c r="H8" s="35">
        <f t="shared" si="1"/>
        <v>0.76056338028169013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1993.33</v>
      </c>
      <c r="E9" s="34">
        <v>2836</v>
      </c>
      <c r="F9" s="36">
        <v>2896</v>
      </c>
      <c r="G9" s="37">
        <f t="shared" si="0"/>
        <v>2.1156558533145273E-2</v>
      </c>
      <c r="H9" s="37">
        <f t="shared" si="1"/>
        <v>0.45284523887163697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630</v>
      </c>
      <c r="E10" s="33">
        <v>895</v>
      </c>
      <c r="F10" s="31">
        <v>946.66666666666663</v>
      </c>
      <c r="G10" s="35">
        <f>(F10-E10)/E10</f>
        <v>5.7728119180633107E-2</v>
      </c>
      <c r="H10" s="35">
        <f>+(F10-D10)/D10</f>
        <v>0.50264550264550256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1960</v>
      </c>
      <c r="E11" s="34">
        <v>2260</v>
      </c>
      <c r="F11" s="36">
        <v>2160</v>
      </c>
      <c r="G11" s="37">
        <f t="shared" si="0"/>
        <v>-4.4247787610619468E-2</v>
      </c>
      <c r="H11" s="37">
        <f t="shared" si="1"/>
        <v>0.10204081632653061</v>
      </c>
    </row>
    <row r="12" spans="1:15" ht="15.75">
      <c r="A12" s="22">
        <v>9</v>
      </c>
      <c r="B12" s="24" t="s">
        <v>22</v>
      </c>
      <c r="C12" s="23" t="s">
        <v>23</v>
      </c>
      <c r="D12" s="33">
        <v>1200</v>
      </c>
      <c r="E12" s="84"/>
      <c r="F12" s="47">
        <v>1210</v>
      </c>
      <c r="G12" s="35"/>
      <c r="H12" s="35">
        <f>+(F12-D12)/D12</f>
        <v>8.3333333333333332E-3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1006.67</v>
      </c>
      <c r="E13" s="34">
        <v>1080</v>
      </c>
      <c r="F13" s="36">
        <v>1033.3333333333333</v>
      </c>
      <c r="G13" s="37">
        <f>(F13-E13)/E13</f>
        <v>-4.3209876543209944E-2</v>
      </c>
      <c r="H13" s="37">
        <f>+(F13-D13)/D13</f>
        <v>2.6486667262691149E-2</v>
      </c>
      <c r="L13" t="s">
        <v>64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33">
        <v>460</v>
      </c>
      <c r="F14" s="31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690</v>
      </c>
      <c r="E16" s="33">
        <v>660</v>
      </c>
      <c r="F16" s="31">
        <v>660</v>
      </c>
      <c r="G16" s="35">
        <f>(F16-E16)/E16</f>
        <v>0</v>
      </c>
      <c r="H16" s="35">
        <f>+(F16-D16)/D16</f>
        <v>-4.3478260869565216E-2</v>
      </c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2280</v>
      </c>
      <c r="E17" s="34">
        <v>2293.33</v>
      </c>
      <c r="F17" s="36">
        <v>2180</v>
      </c>
      <c r="G17" s="37">
        <f t="shared" ref="G17:G25" si="2">(F17-E17)/E17</f>
        <v>-4.9417222990149667E-2</v>
      </c>
      <c r="H17" s="37">
        <f>+(F17-D17)/D17</f>
        <v>-4.3859649122807015E-2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3480</v>
      </c>
      <c r="E18" s="33">
        <v>3890</v>
      </c>
      <c r="F18" s="31">
        <v>4040</v>
      </c>
      <c r="G18" s="35">
        <f t="shared" si="2"/>
        <v>3.8560411311053984E-2</v>
      </c>
      <c r="H18" s="35">
        <f>+(F18-D18)/D18</f>
        <v>0.16091954022988506</v>
      </c>
      <c r="N18" t="s">
        <v>64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1030</v>
      </c>
      <c r="E19" s="34">
        <v>1310</v>
      </c>
      <c r="F19" s="36">
        <v>1240</v>
      </c>
      <c r="G19" s="37">
        <f t="shared" si="2"/>
        <v>-5.3435114503816793E-2</v>
      </c>
      <c r="H19" s="37">
        <f>+(F19-D19)/D19</f>
        <v>0.20388349514563106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1013.33</v>
      </c>
      <c r="E20" s="33">
        <v>1390</v>
      </c>
      <c r="F20" s="31">
        <v>1440</v>
      </c>
      <c r="G20" s="35">
        <f t="shared" si="2"/>
        <v>3.5971223021582732E-2</v>
      </c>
      <c r="H20" s="35">
        <f>+(F20-D20)/D20</f>
        <v>0.42105730610955949</v>
      </c>
      <c r="J20" s="42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1780</v>
      </c>
      <c r="E21" s="34"/>
      <c r="F21" s="36">
        <v>1860</v>
      </c>
      <c r="G21" s="37"/>
      <c r="H21" s="37">
        <f>+(F21-D21)/D21</f>
        <v>4.49438202247191E-2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945</v>
      </c>
      <c r="E22" s="33">
        <v>1050</v>
      </c>
      <c r="F22" s="31">
        <v>950</v>
      </c>
      <c r="G22" s="35">
        <f t="shared" si="2"/>
        <v>-9.5238095238095233E-2</v>
      </c>
      <c r="H22" s="35">
        <f>+(F22-D22)/D22</f>
        <v>5.2910052910052907E-3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1190</v>
      </c>
      <c r="E23" s="34">
        <v>1450</v>
      </c>
      <c r="F23" s="36">
        <v>1250</v>
      </c>
      <c r="G23" s="37">
        <f t="shared" si="2"/>
        <v>-0.13793103448275862</v>
      </c>
      <c r="H23" s="37">
        <f>+(F23-D23)/D23</f>
        <v>5.0420168067226892E-2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1095</v>
      </c>
      <c r="E24" s="33">
        <v>1235</v>
      </c>
      <c r="F24" s="31">
        <v>1006.6666666666666</v>
      </c>
      <c r="G24" s="35">
        <f t="shared" si="2"/>
        <v>-0.18488529014844807</v>
      </c>
      <c r="H24" s="35">
        <f>+(F22-D24)/D24</f>
        <v>-0.13242009132420091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2066.67</v>
      </c>
      <c r="E25" s="34">
        <v>2320</v>
      </c>
      <c r="F25" s="36">
        <v>2530</v>
      </c>
      <c r="G25" s="37">
        <f t="shared" si="2"/>
        <v>9.0517241379310345E-2</v>
      </c>
      <c r="H25" s="37">
        <f t="shared" ref="H25:H33" si="3">+(F25-D25)/D25</f>
        <v>0.22419157388455821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2190</v>
      </c>
      <c r="E26" s="33">
        <v>2593.33</v>
      </c>
      <c r="F26" s="31">
        <v>2980</v>
      </c>
      <c r="G26" s="35">
        <f t="shared" ref="G26:G33" si="4">(F26-E26)/E26</f>
        <v>0.14910173406392557</v>
      </c>
      <c r="H26" s="35">
        <f t="shared" si="3"/>
        <v>0.36073059360730592</v>
      </c>
      <c r="L26" t="s">
        <v>64</v>
      </c>
    </row>
    <row r="27" spans="1:14" ht="15.75">
      <c r="A27" s="19">
        <v>24</v>
      </c>
      <c r="B27" s="20" t="s">
        <v>50</v>
      </c>
      <c r="C27" s="21" t="s">
        <v>51</v>
      </c>
      <c r="D27" s="34">
        <v>908</v>
      </c>
      <c r="E27" s="34">
        <v>1003.33</v>
      </c>
      <c r="F27" s="36">
        <v>1025</v>
      </c>
      <c r="G27" s="37">
        <f t="shared" si="4"/>
        <v>2.1598078398931516E-2</v>
      </c>
      <c r="H27" s="37">
        <f t="shared" si="3"/>
        <v>0.1288546255506608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920</v>
      </c>
      <c r="E28" s="33">
        <v>1165</v>
      </c>
      <c r="F28" s="31">
        <v>1108</v>
      </c>
      <c r="G28" s="35">
        <f t="shared" si="4"/>
        <v>-4.8927038626609444E-2</v>
      </c>
      <c r="H28" s="35">
        <f t="shared" si="3"/>
        <v>0.20434782608695654</v>
      </c>
    </row>
    <row r="29" spans="1:14" ht="15.75">
      <c r="A29" s="19">
        <v>26</v>
      </c>
      <c r="B29" s="20" t="s">
        <v>54</v>
      </c>
      <c r="C29" s="21" t="s">
        <v>55</v>
      </c>
      <c r="D29" s="34">
        <v>1050</v>
      </c>
      <c r="E29" s="34">
        <v>1193.33</v>
      </c>
      <c r="F29" s="36">
        <v>1370</v>
      </c>
      <c r="G29" s="37">
        <f t="shared" si="4"/>
        <v>0.14804789957513856</v>
      </c>
      <c r="H29" s="37">
        <f t="shared" si="3"/>
        <v>0.30476190476190479</v>
      </c>
    </row>
    <row r="30" spans="1:14" ht="15.75">
      <c r="A30" s="22">
        <v>27</v>
      </c>
      <c r="B30" s="24" t="s">
        <v>56</v>
      </c>
      <c r="C30" s="23" t="s">
        <v>57</v>
      </c>
      <c r="D30" s="33">
        <v>380</v>
      </c>
      <c r="E30" s="33">
        <v>540</v>
      </c>
      <c r="F30" s="31">
        <v>480</v>
      </c>
      <c r="G30" s="35">
        <f t="shared" si="4"/>
        <v>-0.1111111111111111</v>
      </c>
      <c r="H30" s="35">
        <f t="shared" si="3"/>
        <v>0.26315789473684209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2110</v>
      </c>
      <c r="E31" s="34">
        <v>2370</v>
      </c>
      <c r="F31" s="36">
        <v>2430</v>
      </c>
      <c r="G31" s="37">
        <f t="shared" si="4"/>
        <v>2.5316455696202531E-2</v>
      </c>
      <c r="H31" s="37">
        <f t="shared" si="3"/>
        <v>0.15165876777251186</v>
      </c>
    </row>
    <row r="32" spans="1:14" ht="15.75">
      <c r="A32" s="22">
        <v>29</v>
      </c>
      <c r="B32" s="24" t="s">
        <v>60</v>
      </c>
      <c r="C32" s="23" t="s">
        <v>82</v>
      </c>
      <c r="D32" s="33">
        <v>2490</v>
      </c>
      <c r="E32" s="85">
        <v>3070</v>
      </c>
      <c r="F32" s="51">
        <v>3190</v>
      </c>
      <c r="G32" s="35">
        <f t="shared" si="4"/>
        <v>3.9087947882736153E-2</v>
      </c>
      <c r="H32" s="35">
        <f t="shared" si="3"/>
        <v>0.28112449799196787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900</v>
      </c>
      <c r="E33" s="34">
        <v>1030</v>
      </c>
      <c r="F33" s="36">
        <v>1005</v>
      </c>
      <c r="G33" s="37">
        <f t="shared" si="4"/>
        <v>-2.4271844660194174E-2</v>
      </c>
      <c r="H33" s="37">
        <f t="shared" si="3"/>
        <v>0.11666666666666667</v>
      </c>
    </row>
    <row r="34" spans="1:13">
      <c r="A34" s="38" t="s">
        <v>87</v>
      </c>
      <c r="B34" s="38"/>
      <c r="C34" s="38"/>
      <c r="D34" s="38"/>
      <c r="E34" s="38"/>
      <c r="F34" s="38"/>
      <c r="G34" s="38"/>
      <c r="H34" s="32"/>
      <c r="L34" t="s">
        <v>64</v>
      </c>
    </row>
    <row r="35" spans="1:13">
      <c r="A35" s="38" t="s">
        <v>86</v>
      </c>
      <c r="B35" s="38"/>
      <c r="C35" s="38"/>
      <c r="D35" s="39"/>
      <c r="E35" s="38"/>
      <c r="F35" s="38"/>
      <c r="G35" s="38"/>
      <c r="H35" s="32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2025-11-11T03:32:04Z</cp:lastPrinted>
  <dcterms:created xsi:type="dcterms:W3CDTF">2021-06-15T08:30:18Z</dcterms:created>
  <dcterms:modified xsi:type="dcterms:W3CDTF">2025-12-19T04:04:31Z</dcterms:modified>
</cp:coreProperties>
</file>