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/>
  </bookViews>
  <sheets>
    <sheet name="Wholesale" sheetId="2" r:id="rId1"/>
    <sheet name="Retail" sheetId="96" r:id="rId2"/>
  </sheets>
  <calcPr calcId="144525"/>
</workbook>
</file>

<file path=xl/calcChain.xml><?xml version="1.0" encoding="utf-8"?>
<calcChain xmlns="http://schemas.openxmlformats.org/spreadsheetml/2006/main">
  <c r="G21" i="96" l="1"/>
  <c r="G12" i="96"/>
  <c r="H20" i="2"/>
  <c r="G17" i="2"/>
  <c r="H17" i="2"/>
  <c r="G13" i="2" l="1"/>
  <c r="H13" i="2" l="1"/>
  <c r="H12" i="96"/>
  <c r="H21" i="96"/>
  <c r="G25" i="96" l="1"/>
  <c r="H25" i="96" l="1"/>
  <c r="H27" i="96"/>
  <c r="G13" i="96" l="1"/>
  <c r="H13" i="96" l="1"/>
  <c r="H30" i="96" l="1"/>
  <c r="H28" i="96"/>
  <c r="H26" i="96"/>
  <c r="H22" i="96"/>
  <c r="H20" i="96"/>
  <c r="H18" i="96"/>
  <c r="H10" i="96"/>
  <c r="H31" i="96"/>
  <c r="H29" i="96"/>
  <c r="H19" i="96"/>
  <c r="H17" i="96"/>
  <c r="H11" i="96"/>
  <c r="G24" i="96" l="1"/>
  <c r="G31" i="96"/>
  <c r="G29" i="96"/>
  <c r="G27" i="96"/>
  <c r="G23" i="96"/>
  <c r="G19" i="96"/>
  <c r="G17" i="96"/>
  <c r="G30" i="96"/>
  <c r="G28" i="96"/>
  <c r="G26" i="96"/>
  <c r="G22" i="96"/>
  <c r="G20" i="96"/>
  <c r="G18" i="96"/>
  <c r="G5" i="96"/>
  <c r="G6" i="96"/>
  <c r="G7" i="96"/>
  <c r="G8" i="96"/>
  <c r="G9" i="96"/>
  <c r="G10" i="96"/>
  <c r="G11" i="96"/>
  <c r="H24" i="96" l="1"/>
  <c r="H9" i="96" l="1"/>
  <c r="H8" i="96"/>
  <c r="H7" i="96"/>
  <c r="H6" i="96"/>
  <c r="H5" i="96"/>
  <c r="G4" i="96"/>
  <c r="H4" i="96" l="1"/>
  <c r="G20" i="2" l="1"/>
  <c r="G28" i="2" l="1"/>
  <c r="H28" i="2"/>
  <c r="G4" i="2"/>
  <c r="H4" i="2"/>
  <c r="G27" i="2"/>
  <c r="H27" i="2"/>
  <c r="H16" i="2"/>
  <c r="G16" i="2"/>
  <c r="G8" i="2"/>
  <c r="H8" i="2"/>
  <c r="H31" i="2"/>
  <c r="G31" i="2"/>
  <c r="G11" i="2"/>
  <c r="H11" i="2"/>
  <c r="G14" i="2"/>
  <c r="H14" i="2"/>
  <c r="G22" i="2"/>
  <c r="H22" i="2"/>
  <c r="G30" i="2"/>
  <c r="H30" i="2"/>
  <c r="H10" i="2"/>
  <c r="G10" i="2"/>
  <c r="H33" i="2"/>
  <c r="G33" i="2"/>
  <c r="H25" i="2"/>
  <c r="G25" i="2"/>
  <c r="H6" i="2"/>
  <c r="G6" i="2"/>
  <c r="H15" i="2"/>
  <c r="G15" i="2"/>
  <c r="H7" i="2"/>
  <c r="G7" i="2"/>
  <c r="H29" i="2"/>
  <c r="G29" i="2"/>
  <c r="G5" i="2"/>
  <c r="H5" i="2"/>
  <c r="G21" i="2"/>
  <c r="H21" i="2"/>
  <c r="H26" i="2"/>
  <c r="G26" i="2"/>
  <c r="H9" i="2"/>
  <c r="G9" i="2"/>
  <c r="G24" i="2"/>
  <c r="H24" i="2"/>
  <c r="H19" i="2"/>
  <c r="G19" i="2"/>
  <c r="H18" i="2"/>
  <c r="G18" i="2"/>
  <c r="G23" i="2"/>
  <c r="H23" i="2"/>
  <c r="H12" i="2"/>
  <c r="G12" i="2"/>
  <c r="H32" i="2"/>
  <c r="G32" i="2"/>
  <c r="H34" i="2"/>
  <c r="G34" i="2"/>
</calcChain>
</file>

<file path=xl/sharedStrings.xml><?xml version="1.0" encoding="utf-8"?>
<sst xmlns="http://schemas.openxmlformats.org/spreadsheetml/2006/main" count="329" uniqueCount="96">
  <si>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</si>
  <si>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</si>
  <si>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</si>
  <si>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</si>
  <si>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</si>
  <si>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</si>
  <si>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</si>
  <si>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</si>
  <si>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</si>
  <si>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</si>
  <si>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</si>
  <si>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</si>
  <si>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</si>
  <si>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</si>
  <si>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</si>
  <si>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</si>
  <si>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</si>
  <si>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</si>
  <si>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</si>
  <si>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</si>
  <si>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</si>
  <si>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</si>
  <si>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</si>
  <si>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</si>
  <si>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</si>
  <si>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</si>
  <si>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</si>
  <si>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</si>
  <si>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</si>
  <si>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</si>
  <si>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</si>
  <si>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</si>
  <si>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</si>
  <si>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</si>
  <si>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</si>
  <si>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</si>
  <si>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</si>
  <si>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</si>
  <si>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</si>
  <si>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</si>
  <si>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</si>
  <si>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</si>
  <si>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</si>
  <si>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</si>
  <si>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</si>
  <si>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</si>
  <si>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</si>
  <si>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</si>
  <si>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</si>
  <si>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</si>
  <si>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</si>
  <si>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</si>
  <si>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</si>
  <si>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</si>
  <si>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</si>
  <si>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</si>
  <si>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</si>
  <si>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</si>
  <si>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</si>
  <si>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</si>
  <si>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</si>
  <si>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</si>
  <si>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</si>
  <si>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</si>
  <si>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</si>
  <si>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</si>
  <si>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</si>
  <si>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</si>
  <si>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</si>
  <si>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</si>
  <si>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</si>
  <si>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</si>
  <si>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</si>
  <si>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</si>
  <si>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</si>
  <si>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</si>
  <si>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</si>
  <si>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</si>
  <si>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</si>
  <si>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</si>
  <si>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</si>
  <si>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</si>
  <si>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</si>
  <si>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</si>
  <si>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</si>
  <si>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</si>
  <si>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</si>
  <si>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</si>
  <si>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</si>
  <si>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>Squids /Cuttle fish(Peeli)</t>
  </si>
  <si>
    <r>
      <t>2</t>
    </r>
    <r>
      <rPr>
        <b/>
        <vertAlign val="superscript"/>
        <sz val="11"/>
        <color indexed="8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>week of Dec.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</si>
  <si>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Dec.</t>
    </r>
  </si>
  <si>
    <r>
      <t>3</t>
    </r>
    <r>
      <rPr>
        <b/>
        <vertAlign val="superscript"/>
        <sz val="11"/>
        <color indexed="8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>week of Dec.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</si>
  <si>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>rd</t>
    </r>
    <r>
      <rPr>
        <b/>
        <sz val="11"/>
        <color indexed="8"/>
        <rFont val="Times New Roman"/>
        <family val="1"/>
        <charset val="134"/>
      </rPr>
      <t xml:space="preserve"> week of Dec. 2025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</si>
  <si>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Dec.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</si>
  <si>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Dec.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</si>
</sst>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6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0" fontId="22" fillId="4" borderId="2" xfId="0" applyFont="1" applyFill="1" applyBorder="1" applyAlignment="1">
      <alignment wrapText="1"/>
    </xf>
    <xf numFmtId="2" fontId="21" fillId="0" borderId="2" xfId="0" applyNumberFormat="1" applyFont="1" applyBorder="1" applyAlignment="1"/>
    <xf numFmtId="2" fontId="35" fillId="7" borderId="2" xfId="0" applyNumberFormat="1" applyFont="1" applyFill="1" applyBorder="1" applyAlignment="1"/>
    <xf numFmtId="2" fontId="29" fillId="4" borderId="2" xfId="0" applyNumberFormat="1" applyFont="1" applyFill="1" applyBorder="1" applyAlignment="1"/>
    <xf numFmtId="2" fontId="29" fillId="7" borderId="2" xfId="0" applyNumberFormat="1" applyFont="1" applyFill="1" applyBorder="1" applyAlignment="1"/>
    <xf numFmtId="2" fontId="29" fillId="2" borderId="2" xfId="0" applyNumberFormat="1" applyFont="1" applyFill="1" applyBorder="1" applyAlignment="1"/>
    <xf numFmtId="2" fontId="21" fillId="7" borderId="2" xfId="0" applyNumberFormat="1" applyFont="1" applyFill="1" applyBorder="1" applyAlignment="1"/>
    <xf numFmtId="2" fontId="35" fillId="2" borderId="2" xfId="0" applyNumberFormat="1" applyFont="1" applyFill="1" applyBorder="1" applyAlignment="1"/>
    <xf numFmtId="2" fontId="0" fillId="0" borderId="2" xfId="0" applyNumberFormat="1" applyFont="1" applyBorder="1"/>
    <xf numFmtId="2" fontId="36" fillId="7" borderId="2" xfId="0" applyNumberFormat="1" applyFont="1" applyFill="1" applyBorder="1"/>
    <xf numFmtId="2" fontId="37" fillId="4" borderId="2" xfId="0" applyNumberFormat="1" applyFont="1" applyFill="1" applyBorder="1"/>
    <xf numFmtId="2" fontId="37" fillId="7" borderId="2" xfId="0" applyNumberFormat="1" applyFont="1" applyFill="1" applyBorder="1"/>
    <xf numFmtId="2" fontId="37" fillId="2" borderId="2" xfId="0" applyNumberFormat="1" applyFont="1" applyFill="1" applyBorder="1"/>
    <xf numFmtId="2" fontId="0" fillId="7" borderId="2" xfId="0" applyNumberFormat="1" applyFont="1" applyFill="1" applyBorder="1"/>
    <xf numFmtId="2" fontId="36" fillId="2" borderId="2" xfId="0" applyNumberFormat="1" applyFont="1" applyFill="1" applyBorder="1"/>
    <xf numFmtId="2" fontId="20" fillId="2" borderId="15" xfId="0" applyNumberFormat="1" applyFont="1" applyFill="1" applyBorder="1"/>
    <xf numFmtId="2" fontId="20" fillId="0" borderId="2" xfId="0" applyNumberFormat="1" applyFont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B1" zoomScaleNormal="100" workbookViewId="0">
      <selection activeCell="P31" sqref="P31"/>
    </sheetView>
  </sheetViews>
  <sheetFormatPr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9" t="s">
        <v>63</v>
      </c>
      <c r="B1" s="70"/>
      <c r="C1" s="70"/>
      <c r="D1" s="70"/>
      <c r="E1" s="70"/>
      <c r="F1" s="70"/>
      <c r="G1" s="71"/>
      <c r="H1" s="71"/>
    </row>
    <row r="2" spans="1:17" ht="67.5" customHeight="1">
      <c r="A2" s="72" t="s">
        <v>1</v>
      </c>
      <c r="B2" s="72"/>
      <c r="C2" s="72"/>
      <c r="D2" s="41">
        <v>2024</v>
      </c>
      <c r="E2" s="75">
        <v>2025</v>
      </c>
      <c r="F2" s="76"/>
      <c r="G2" s="73" t="s">
        <v>93</v>
      </c>
      <c r="H2" s="7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4" t="s">
        <v>2</v>
      </c>
      <c r="B3" s="74"/>
      <c r="C3" s="17" t="s">
        <v>3</v>
      </c>
      <c r="D3" s="52" t="s">
        <v>92</v>
      </c>
      <c r="E3" s="52" t="s">
        <v>90</v>
      </c>
      <c r="F3" s="52" t="s">
        <v>92</v>
      </c>
      <c r="G3" s="9" t="s">
        <v>4</v>
      </c>
      <c r="H3" s="9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48">
        <v>1870</v>
      </c>
      <c r="E4" s="60">
        <v>2516.6666666666665</v>
      </c>
      <c r="F4" s="53">
        <v>2316.6666666666665</v>
      </c>
      <c r="G4" s="15">
        <f t="shared" ref="G4:G34" si="0">+(F4-E4)/E4</f>
        <v>-7.9470198675496692E-2</v>
      </c>
      <c r="H4" s="4">
        <f t="shared" ref="H4:H34" si="1">+((F4-D4)/D4)</f>
        <v>0.23885918003565054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3">
        <v>1280</v>
      </c>
      <c r="E5" s="61">
        <v>1492.8571428571429</v>
      </c>
      <c r="F5" s="54">
        <v>1317.8571428571429</v>
      </c>
      <c r="G5" s="16">
        <f t="shared" si="0"/>
        <v>-0.11722488038277512</v>
      </c>
      <c r="H5" s="10">
        <f t="shared" si="1"/>
        <v>2.9575892857142884E-2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48">
        <v>1180</v>
      </c>
      <c r="E6" s="62">
        <v>1470</v>
      </c>
      <c r="F6" s="55">
        <v>1400</v>
      </c>
      <c r="G6" s="18">
        <f t="shared" si="0"/>
        <v>-4.7619047619047616E-2</v>
      </c>
      <c r="H6" s="4">
        <f t="shared" si="1"/>
        <v>0.1864406779661017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49">
        <v>860</v>
      </c>
      <c r="E7" s="63">
        <v>1110</v>
      </c>
      <c r="F7" s="56">
        <v>1040</v>
      </c>
      <c r="G7" s="16">
        <f t="shared" si="0"/>
        <v>-6.3063063063063057E-2</v>
      </c>
      <c r="H7" s="10">
        <f t="shared" si="1"/>
        <v>0.20930232558139536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48">
        <v>1814.2857142857142</v>
      </c>
      <c r="E8" s="60">
        <v>2014.2857142857142</v>
      </c>
      <c r="F8" s="53">
        <v>1814.2857142857142</v>
      </c>
      <c r="G8" s="15">
        <f t="shared" si="0"/>
        <v>-9.9290780141843976E-2</v>
      </c>
      <c r="H8" s="4">
        <f t="shared" si="1"/>
        <v>0</v>
      </c>
      <c r="J8" t="s">
        <v>64</v>
      </c>
      <c r="K8" t="s">
        <v>64</v>
      </c>
      <c r="L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49">
        <v>707.14285714285711</v>
      </c>
      <c r="E9" s="63">
        <v>845.83333333333337</v>
      </c>
      <c r="F9" s="56">
        <v>746.42857142857144</v>
      </c>
      <c r="G9" s="16">
        <f t="shared" si="0"/>
        <v>-0.11752287121745252</v>
      </c>
      <c r="H9" s="10">
        <f t="shared" si="1"/>
        <v>5.5555555555555629E-2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  <c r="N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48">
        <v>1316.6666666666667</v>
      </c>
      <c r="E10" s="60">
        <v>1592.8571428571429</v>
      </c>
      <c r="F10" s="53">
        <v>1616.6666666666667</v>
      </c>
      <c r="G10" s="15">
        <f t="shared" si="0"/>
        <v>1.4947683109118114E-2</v>
      </c>
      <c r="H10" s="4">
        <f t="shared" si="1"/>
        <v>0.22784810126582278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49">
        <v>369.16666666666669</v>
      </c>
      <c r="E11" s="63">
        <v>510</v>
      </c>
      <c r="F11" s="56">
        <v>480</v>
      </c>
      <c r="G11" s="16">
        <f t="shared" si="0"/>
        <v>-5.8823529411764705E-2</v>
      </c>
      <c r="H11" s="10">
        <f t="shared" si="1"/>
        <v>0.30022573363431143</v>
      </c>
      <c r="K11" t="s">
        <v>64</v>
      </c>
      <c r="L11" t="s">
        <v>64</v>
      </c>
      <c r="M11" t="s">
        <v>64</v>
      </c>
      <c r="N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48">
        <v>980</v>
      </c>
      <c r="E12" s="64">
        <v>1287.5</v>
      </c>
      <c r="F12" s="57">
        <v>1060</v>
      </c>
      <c r="G12" s="18">
        <f t="shared" si="0"/>
        <v>-0.1766990291262136</v>
      </c>
      <c r="H12" s="4">
        <f t="shared" si="1"/>
        <v>8.1632653061224483E-2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49">
        <v>863.33333333333337</v>
      </c>
      <c r="E13" s="63">
        <v>807.14</v>
      </c>
      <c r="F13" s="56">
        <v>878.57</v>
      </c>
      <c r="G13" s="16">
        <f t="shared" si="0"/>
        <v>8.8497658398790868E-2</v>
      </c>
      <c r="H13" s="10">
        <f t="shared" si="1"/>
        <v>1.7648648648648662E-2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48">
        <v>975</v>
      </c>
      <c r="E14" s="60">
        <v>1050</v>
      </c>
      <c r="F14" s="53">
        <v>925</v>
      </c>
      <c r="G14" s="15">
        <f t="shared" si="0"/>
        <v>-0.11904761904761904</v>
      </c>
      <c r="H14" s="4">
        <f t="shared" si="1"/>
        <v>-5.128205128205128E-2</v>
      </c>
    </row>
    <row r="15" spans="1:17" ht="15.75">
      <c r="A15" s="1">
        <v>12</v>
      </c>
      <c r="B15" s="12" t="s">
        <v>26</v>
      </c>
      <c r="C15" s="13" t="s">
        <v>27</v>
      </c>
      <c r="D15" s="49">
        <v>229.16666666666666</v>
      </c>
      <c r="E15" s="63">
        <v>283.33333333333331</v>
      </c>
      <c r="F15" s="56">
        <v>270.83333333333331</v>
      </c>
      <c r="G15" s="16">
        <f t="shared" si="0"/>
        <v>-4.4117647058823532E-2</v>
      </c>
      <c r="H15" s="10">
        <f t="shared" si="1"/>
        <v>0.1818181818181818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48">
        <v>566.66666666666663</v>
      </c>
      <c r="E16" s="60">
        <v>531.25</v>
      </c>
      <c r="F16" s="53">
        <v>357.14285714285717</v>
      </c>
      <c r="G16" s="15">
        <f t="shared" si="0"/>
        <v>-0.32773109243697474</v>
      </c>
      <c r="H16" s="4">
        <f t="shared" si="1"/>
        <v>-0.36974789915966377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49">
        <v>387.5</v>
      </c>
      <c r="E17" s="65">
        <v>387.5</v>
      </c>
      <c r="F17" s="58">
        <v>366.67</v>
      </c>
      <c r="G17" s="16">
        <f t="shared" si="0"/>
        <v>-5.3754838709677379E-2</v>
      </c>
      <c r="H17" s="10">
        <f t="shared" si="1"/>
        <v>-5.3754838709677379E-2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48">
        <v>1889.2857142857142</v>
      </c>
      <c r="E18" s="60">
        <v>1535.7142857142858</v>
      </c>
      <c r="F18" s="53">
        <v>1835.7142857142858</v>
      </c>
      <c r="G18" s="15">
        <f t="shared" si="0"/>
        <v>0.19534883720930232</v>
      </c>
      <c r="H18" s="4">
        <f t="shared" si="1"/>
        <v>-2.835538752362942E-2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49">
        <v>2241.6666666666665</v>
      </c>
      <c r="E19" s="65">
        <v>2428.5714285714284</v>
      </c>
      <c r="F19" s="58">
        <v>1992.8571428571429</v>
      </c>
      <c r="G19" s="16">
        <f t="shared" si="0"/>
        <v>-0.1794117647058823</v>
      </c>
      <c r="H19" s="10">
        <f>+((F19-D19)/D19)</f>
        <v>-0.11099309612320757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48">
        <v>700</v>
      </c>
      <c r="E20" s="60">
        <v>810</v>
      </c>
      <c r="F20" s="53">
        <v>750</v>
      </c>
      <c r="G20" s="15">
        <f t="shared" si="0"/>
        <v>-7.407407407407407E-2</v>
      </c>
      <c r="H20" s="4">
        <f t="shared" si="1"/>
        <v>7.1428571428571425E-2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49">
        <v>881.25</v>
      </c>
      <c r="E21" s="65">
        <v>1075</v>
      </c>
      <c r="F21" s="58">
        <v>1012.5</v>
      </c>
      <c r="G21" s="16">
        <f>+(F21-E21)/E21</f>
        <v>-5.8139534883720929E-2</v>
      </c>
      <c r="H21" s="10">
        <f>+((F21-D21)/D21)</f>
        <v>0.14893617021276595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48">
        <v>1208.3333333333333</v>
      </c>
      <c r="E22" s="60">
        <v>1407.1428571428571</v>
      </c>
      <c r="F22" s="53">
        <v>1425</v>
      </c>
      <c r="G22" s="15">
        <f t="shared" si="0"/>
        <v>1.2690355329949263E-2</v>
      </c>
      <c r="H22" s="4">
        <f t="shared" si="1"/>
        <v>0.17931034482758629</v>
      </c>
    </row>
    <row r="23" spans="1:17" ht="15.75">
      <c r="A23" s="11">
        <v>20</v>
      </c>
      <c r="B23" s="12" t="s">
        <v>41</v>
      </c>
      <c r="C23" s="14" t="s">
        <v>42</v>
      </c>
      <c r="D23" s="49">
        <v>795.83333333333337</v>
      </c>
      <c r="E23" s="65">
        <v>805</v>
      </c>
      <c r="F23" s="58">
        <v>741.66666666666663</v>
      </c>
      <c r="G23" s="16">
        <f t="shared" si="0"/>
        <v>-7.8674948240165674E-2</v>
      </c>
      <c r="H23" s="10">
        <f t="shared" si="1"/>
        <v>-6.8062827225130976E-2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48">
        <v>1025</v>
      </c>
      <c r="E24" s="60">
        <v>1050</v>
      </c>
      <c r="F24" s="53">
        <v>1150</v>
      </c>
      <c r="G24" s="15">
        <f t="shared" si="0"/>
        <v>9.5238095238095233E-2</v>
      </c>
      <c r="H24" s="4">
        <f t="shared" si="1"/>
        <v>0.12195121951219512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49">
        <v>940</v>
      </c>
      <c r="E25" s="63">
        <v>1064.2857142857142</v>
      </c>
      <c r="F25" s="56">
        <v>1135.7142857142858</v>
      </c>
      <c r="G25" s="16">
        <f t="shared" si="0"/>
        <v>6.7114093959731669E-2</v>
      </c>
      <c r="H25" s="10">
        <f t="shared" si="1"/>
        <v>0.20820668693009126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48">
        <v>1933.3333333333333</v>
      </c>
      <c r="E26" s="60">
        <v>2225</v>
      </c>
      <c r="F26" s="53">
        <v>1900</v>
      </c>
      <c r="G26" s="15">
        <f t="shared" si="0"/>
        <v>-0.14606741573033707</v>
      </c>
      <c r="H26" s="4">
        <f t="shared" si="1"/>
        <v>-1.7241379310344789E-2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49">
        <v>1190</v>
      </c>
      <c r="E27" s="65">
        <v>1492.8571428571429</v>
      </c>
      <c r="F27" s="58">
        <v>1266.6666666666667</v>
      </c>
      <c r="G27" s="16">
        <f t="shared" si="0"/>
        <v>-0.15151515151515149</v>
      </c>
      <c r="H27" s="10">
        <f t="shared" si="1"/>
        <v>6.4425770308123312E-2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48">
        <v>746.42857142857144</v>
      </c>
      <c r="E28" s="60">
        <v>753.57142857142856</v>
      </c>
      <c r="F28" s="53">
        <v>842.85714285714289</v>
      </c>
      <c r="G28" s="15">
        <f t="shared" si="0"/>
        <v>0.11848341232227495</v>
      </c>
      <c r="H28" s="4">
        <f t="shared" si="1"/>
        <v>0.12918660287081341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49">
        <v>525</v>
      </c>
      <c r="E29" s="65">
        <v>612.5</v>
      </c>
      <c r="F29" s="58">
        <v>691.66666666666663</v>
      </c>
      <c r="G29" s="16">
        <f t="shared" si="0"/>
        <v>0.12925170068027206</v>
      </c>
      <c r="H29" s="10">
        <f t="shared" si="1"/>
        <v>0.31746031746031739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48">
        <v>691.66666666666663</v>
      </c>
      <c r="E30" s="60">
        <v>685.71428571428567</v>
      </c>
      <c r="F30" s="53">
        <v>653.57142857142856</v>
      </c>
      <c r="G30" s="15">
        <f t="shared" si="0"/>
        <v>-4.6874999999999958E-2</v>
      </c>
      <c r="H30" s="4">
        <f t="shared" si="1"/>
        <v>-5.5077452667814088E-2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49">
        <v>960</v>
      </c>
      <c r="E31" s="65">
        <v>1166.6666666666667</v>
      </c>
      <c r="F31" s="58">
        <v>1200</v>
      </c>
      <c r="G31" s="16">
        <f t="shared" si="0"/>
        <v>2.8571428571428505E-2</v>
      </c>
      <c r="H31" s="10">
        <f t="shared" si="1"/>
        <v>0.25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48">
        <v>254.16666666666666</v>
      </c>
      <c r="E32" s="60">
        <v>342.85714285714283</v>
      </c>
      <c r="F32" s="53">
        <v>325</v>
      </c>
      <c r="G32" s="15">
        <f t="shared" si="0"/>
        <v>-5.2083333333333266E-2</v>
      </c>
      <c r="H32" s="4">
        <f t="shared" si="1"/>
        <v>0.27868852459016397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89</v>
      </c>
      <c r="D33" s="49">
        <v>1632.1428571428571</v>
      </c>
      <c r="E33" s="65">
        <v>1983.3333333333333</v>
      </c>
      <c r="F33" s="58">
        <v>2128.5714285714284</v>
      </c>
      <c r="G33" s="16">
        <f t="shared" si="0"/>
        <v>7.3229291716686656E-2</v>
      </c>
      <c r="H33" s="10">
        <f t="shared" si="1"/>
        <v>0.30415754923413563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48">
        <v>1758.3333333333333</v>
      </c>
      <c r="E34" s="66">
        <v>2271.4285714285716</v>
      </c>
      <c r="F34" s="59">
        <v>1950</v>
      </c>
      <c r="G34" s="18">
        <f t="shared" si="0"/>
        <v>-0.1415094339622642</v>
      </c>
      <c r="H34" s="44">
        <f t="shared" si="1"/>
        <v>0.10900473933649293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49"/>
      <c r="E35" s="65"/>
      <c r="F35" s="58"/>
      <c r="G35" s="16"/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40"/>
      <c r="F36" s="40"/>
      <c r="G36" s="8"/>
      <c r="H36" s="8"/>
      <c r="L36" t="s">
        <v>64</v>
      </c>
    </row>
    <row r="37" spans="1:16"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19" workbookViewId="0">
      <selection activeCell="K32" sqref="K32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7" t="s">
        <v>0</v>
      </c>
      <c r="B1" s="78"/>
      <c r="C1" s="78"/>
      <c r="D1" s="78"/>
      <c r="E1" s="78"/>
      <c r="F1" s="78"/>
      <c r="G1" s="78"/>
      <c r="H1" s="78"/>
    </row>
    <row r="2" spans="1:15" ht="57" customHeight="1">
      <c r="A2" s="79" t="s">
        <v>1</v>
      </c>
      <c r="B2" s="80"/>
      <c r="C2" s="81"/>
      <c r="D2" s="45">
        <v>2024</v>
      </c>
      <c r="E2" s="85">
        <v>2025</v>
      </c>
      <c r="F2" s="85"/>
      <c r="G2" s="82" t="s">
        <v>95</v>
      </c>
      <c r="H2" s="82"/>
      <c r="I2" t="s">
        <v>64</v>
      </c>
      <c r="M2" t="s">
        <v>64</v>
      </c>
    </row>
    <row r="3" spans="1:15" ht="32.25">
      <c r="A3" s="83" t="s">
        <v>2</v>
      </c>
      <c r="B3" s="84"/>
      <c r="C3" s="25" t="s">
        <v>3</v>
      </c>
      <c r="D3" s="50" t="s">
        <v>94</v>
      </c>
      <c r="E3" s="50" t="s">
        <v>91</v>
      </c>
      <c r="F3" s="50" t="s">
        <v>94</v>
      </c>
      <c r="G3" s="46" t="s">
        <v>4</v>
      </c>
      <c r="H3" s="46" t="s">
        <v>5</v>
      </c>
      <c r="K3" t="s">
        <v>64</v>
      </c>
      <c r="M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4080</v>
      </c>
      <c r="E4" s="33">
        <v>4326.666666666667</v>
      </c>
      <c r="F4" s="31">
        <v>4056</v>
      </c>
      <c r="G4" s="35">
        <f t="shared" ref="G4:G11" si="0">(F4-E4)/E4</f>
        <v>-6.2557781201849058E-2</v>
      </c>
      <c r="H4" s="35">
        <f t="shared" ref="H4:H11" si="1">+(F4-D4)/D4</f>
        <v>-5.8823529411764705E-3</v>
      </c>
      <c r="K4" t="s">
        <v>64</v>
      </c>
      <c r="L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2386.67</v>
      </c>
      <c r="E5" s="34">
        <v>2893.3333333333335</v>
      </c>
      <c r="F5" s="36">
        <v>2660</v>
      </c>
      <c r="G5" s="37">
        <f t="shared" si="0"/>
        <v>-8.0645161290322634E-2</v>
      </c>
      <c r="H5" s="37">
        <f t="shared" si="1"/>
        <v>0.11452358306762138</v>
      </c>
      <c r="I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2190</v>
      </c>
      <c r="E6" s="33">
        <v>2393.3333333333335</v>
      </c>
      <c r="F6" s="31">
        <v>2386.6666666666665</v>
      </c>
      <c r="G6" s="35">
        <f t="shared" si="0"/>
        <v>-2.7855153203343885E-3</v>
      </c>
      <c r="H6" s="35">
        <f t="shared" si="1"/>
        <v>8.9802130898021235E-2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2990</v>
      </c>
      <c r="E7" s="34">
        <v>3236</v>
      </c>
      <c r="F7" s="36">
        <v>3080</v>
      </c>
      <c r="G7" s="37">
        <f t="shared" si="0"/>
        <v>-4.8207663782447466E-2</v>
      </c>
      <c r="H7" s="37">
        <f t="shared" si="1"/>
        <v>3.0100334448160536E-2</v>
      </c>
      <c r="K7" t="s">
        <v>64</v>
      </c>
      <c r="L7" t="s">
        <v>64</v>
      </c>
      <c r="M7" t="s">
        <v>64</v>
      </c>
      <c r="N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1173.33</v>
      </c>
      <c r="E8" s="33">
        <v>1875</v>
      </c>
      <c r="F8" s="31">
        <v>1800</v>
      </c>
      <c r="G8" s="35">
        <f t="shared" si="0"/>
        <v>-0.04</v>
      </c>
      <c r="H8" s="35">
        <f t="shared" si="1"/>
        <v>0.53409526731610046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2390</v>
      </c>
      <c r="E9" s="34">
        <v>2896</v>
      </c>
      <c r="F9" s="36">
        <v>2896.6666666666665</v>
      </c>
      <c r="G9" s="37">
        <f t="shared" si="0"/>
        <v>2.3020257826882428E-4</v>
      </c>
      <c r="H9" s="37">
        <f t="shared" si="1"/>
        <v>0.21199442119944206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673.33</v>
      </c>
      <c r="E10" s="33">
        <v>946.66666666666663</v>
      </c>
      <c r="F10" s="31">
        <v>920</v>
      </c>
      <c r="G10" s="35">
        <f>(F10-E10)/E10</f>
        <v>-2.8169014084507005E-2</v>
      </c>
      <c r="H10" s="35">
        <f>+(F10-D10)/D10</f>
        <v>0.36634339773959268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1990</v>
      </c>
      <c r="E11" s="34">
        <v>2160</v>
      </c>
      <c r="F11" s="36">
        <v>1940</v>
      </c>
      <c r="G11" s="37">
        <f t="shared" si="0"/>
        <v>-0.10185185185185185</v>
      </c>
      <c r="H11" s="37">
        <f t="shared" si="1"/>
        <v>-2.5125628140703519E-2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1160</v>
      </c>
      <c r="E12" s="67">
        <v>1210</v>
      </c>
      <c r="F12" s="47">
        <v>1220</v>
      </c>
      <c r="G12" s="35">
        <f>(F12-E12)/E12</f>
        <v>8.2644628099173556E-3</v>
      </c>
      <c r="H12" s="35">
        <f>+(F12-D12)/D12</f>
        <v>5.1724137931034482E-2</v>
      </c>
      <c r="K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1120</v>
      </c>
      <c r="E13" s="34">
        <v>1033.3333333333333</v>
      </c>
      <c r="F13" s="36">
        <v>1050</v>
      </c>
      <c r="G13" s="37">
        <f>(F13-E13)/E13</f>
        <v>1.6129032258064592E-2</v>
      </c>
      <c r="H13" s="37">
        <f>+(F13-D13)/D13</f>
        <v>-6.25E-2</v>
      </c>
      <c r="K13" t="s">
        <v>64</v>
      </c>
      <c r="L13" t="s">
        <v>64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33"/>
      <c r="F14" s="31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>
        <v>560</v>
      </c>
      <c r="G15" s="37"/>
      <c r="H15" s="37"/>
    </row>
    <row r="16" spans="1:15" ht="15.75">
      <c r="A16" s="22">
        <v>13</v>
      </c>
      <c r="B16" s="24" t="s">
        <v>30</v>
      </c>
      <c r="C16" s="23" t="s">
        <v>31</v>
      </c>
      <c r="D16" s="33">
        <v>710</v>
      </c>
      <c r="E16" s="33">
        <v>660</v>
      </c>
      <c r="F16" s="31"/>
      <c r="G16" s="35"/>
      <c r="H16" s="35"/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2330</v>
      </c>
      <c r="E17" s="34">
        <v>2180</v>
      </c>
      <c r="F17" s="36">
        <v>2275</v>
      </c>
      <c r="G17" s="37">
        <f t="shared" ref="G17:G25" si="2">(F17-E17)/E17</f>
        <v>4.3577981651376149E-2</v>
      </c>
      <c r="H17" s="37">
        <f t="shared" ref="H16:H23" si="3">+(F17-D17)/D17</f>
        <v>-2.3605150214592276E-2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3590</v>
      </c>
      <c r="E18" s="33">
        <v>4040</v>
      </c>
      <c r="F18" s="31">
        <v>3840</v>
      </c>
      <c r="G18" s="35">
        <f t="shared" si="2"/>
        <v>-4.9504950495049507E-2</v>
      </c>
      <c r="H18" s="35">
        <f t="shared" si="3"/>
        <v>6.9637883008356549E-2</v>
      </c>
      <c r="N18" t="s">
        <v>64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1050</v>
      </c>
      <c r="E19" s="34">
        <v>1240</v>
      </c>
      <c r="F19" s="36">
        <v>1170</v>
      </c>
      <c r="G19" s="37">
        <f t="shared" si="2"/>
        <v>-5.6451612903225805E-2</v>
      </c>
      <c r="H19" s="37">
        <f t="shared" si="3"/>
        <v>0.11428571428571428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1093.33</v>
      </c>
      <c r="E20" s="33">
        <v>1440</v>
      </c>
      <c r="F20" s="31">
        <v>1250</v>
      </c>
      <c r="G20" s="35">
        <f t="shared" si="2"/>
        <v>-0.13194444444444445</v>
      </c>
      <c r="H20" s="35">
        <f t="shared" si="3"/>
        <v>0.1432961685858799</v>
      </c>
      <c r="J20" s="42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1850</v>
      </c>
      <c r="E21" s="34">
        <v>1860</v>
      </c>
      <c r="F21" s="36">
        <v>1880</v>
      </c>
      <c r="G21" s="37">
        <f t="shared" si="2"/>
        <v>1.0752688172043012E-2</v>
      </c>
      <c r="H21" s="37">
        <f t="shared" si="3"/>
        <v>1.6216216216216217E-2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1060</v>
      </c>
      <c r="E22" s="33">
        <v>950</v>
      </c>
      <c r="F22" s="31">
        <v>993.33333333333337</v>
      </c>
      <c r="G22" s="35">
        <f t="shared" si="2"/>
        <v>4.5614035087719336E-2</v>
      </c>
      <c r="H22" s="35">
        <f t="shared" si="3"/>
        <v>-6.2893081761006248E-2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/>
      <c r="E23" s="34">
        <v>1250</v>
      </c>
      <c r="F23" s="36">
        <v>1313.3333333333333</v>
      </c>
      <c r="G23" s="37">
        <f t="shared" si="2"/>
        <v>5.0666666666666603E-2</v>
      </c>
      <c r="H23" s="37"/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1106.67</v>
      </c>
      <c r="E24" s="33">
        <v>1006.6666666666666</v>
      </c>
      <c r="F24" s="31">
        <v>1390</v>
      </c>
      <c r="G24" s="35">
        <f t="shared" si="2"/>
        <v>0.38079470198675502</v>
      </c>
      <c r="H24" s="35">
        <f>+(F22-D24)/D24</f>
        <v>-0.10241234213149963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2340</v>
      </c>
      <c r="E25" s="34">
        <v>2530</v>
      </c>
      <c r="F25" s="36">
        <v>2025</v>
      </c>
      <c r="G25" s="37">
        <f t="shared" si="2"/>
        <v>-0.19960474308300397</v>
      </c>
      <c r="H25" s="37">
        <f t="shared" ref="H25:H33" si="4">+(F25-D25)/D25</f>
        <v>-0.13461538461538461</v>
      </c>
    </row>
    <row r="26" spans="1:14" ht="15.75">
      <c r="A26" s="22">
        <v>23</v>
      </c>
      <c r="B26" s="24" t="s">
        <v>49</v>
      </c>
      <c r="C26" s="23" t="s">
        <v>76</v>
      </c>
      <c r="D26" s="33">
        <v>2290</v>
      </c>
      <c r="E26" s="33">
        <v>2980</v>
      </c>
      <c r="F26" s="31">
        <v>2540</v>
      </c>
      <c r="G26" s="35">
        <f t="shared" ref="G26:G33" si="5">(F26-E26)/E26</f>
        <v>-0.1476510067114094</v>
      </c>
      <c r="H26" s="35">
        <f t="shared" si="4"/>
        <v>0.1091703056768559</v>
      </c>
      <c r="L26" t="s">
        <v>64</v>
      </c>
    </row>
    <row r="27" spans="1:14" ht="15.75">
      <c r="A27" s="19">
        <v>24</v>
      </c>
      <c r="B27" s="20" t="s">
        <v>50</v>
      </c>
      <c r="C27" s="21" t="s">
        <v>51</v>
      </c>
      <c r="D27" s="34">
        <v>926.66</v>
      </c>
      <c r="E27" s="34">
        <v>1025</v>
      </c>
      <c r="F27" s="36">
        <v>1116</v>
      </c>
      <c r="G27" s="37">
        <f t="shared" si="5"/>
        <v>8.8780487804878044E-2</v>
      </c>
      <c r="H27" s="37">
        <f t="shared" si="4"/>
        <v>0.20432521097274084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1025</v>
      </c>
      <c r="E28" s="33">
        <v>1108</v>
      </c>
      <c r="F28" s="31">
        <v>1065</v>
      </c>
      <c r="G28" s="35">
        <f t="shared" si="5"/>
        <v>-3.8808664259927801E-2</v>
      </c>
      <c r="H28" s="35">
        <f t="shared" si="4"/>
        <v>3.9024390243902439E-2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1095</v>
      </c>
      <c r="E29" s="34">
        <v>1370</v>
      </c>
      <c r="F29" s="36">
        <v>1410</v>
      </c>
      <c r="G29" s="37">
        <f t="shared" si="5"/>
        <v>2.9197080291970802E-2</v>
      </c>
      <c r="H29" s="37">
        <f t="shared" si="4"/>
        <v>0.28767123287671231</v>
      </c>
    </row>
    <row r="30" spans="1:14" ht="15.75">
      <c r="A30" s="22">
        <v>27</v>
      </c>
      <c r="B30" s="24" t="s">
        <v>56</v>
      </c>
      <c r="C30" s="23" t="s">
        <v>57</v>
      </c>
      <c r="D30" s="33">
        <v>405</v>
      </c>
      <c r="E30" s="33">
        <v>480</v>
      </c>
      <c r="F30" s="31">
        <v>460</v>
      </c>
      <c r="G30" s="35">
        <f t="shared" si="5"/>
        <v>-4.1666666666666664E-2</v>
      </c>
      <c r="H30" s="35">
        <f t="shared" si="4"/>
        <v>0.13580246913580246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2100</v>
      </c>
      <c r="E31" s="34">
        <v>2430</v>
      </c>
      <c r="F31" s="36">
        <v>2480</v>
      </c>
      <c r="G31" s="37">
        <f t="shared" si="5"/>
        <v>2.0576131687242798E-2</v>
      </c>
      <c r="H31" s="37">
        <f t="shared" si="4"/>
        <v>0.18095238095238095</v>
      </c>
    </row>
    <row r="32" spans="1:14" ht="15.75">
      <c r="A32" s="22">
        <v>29</v>
      </c>
      <c r="B32" s="24" t="s">
        <v>60</v>
      </c>
      <c r="C32" s="23" t="s">
        <v>82</v>
      </c>
      <c r="D32" s="33">
        <v>2480</v>
      </c>
      <c r="E32" s="68">
        <v>3190</v>
      </c>
      <c r="F32" s="51"/>
      <c r="G32" s="35"/>
      <c r="H32" s="35"/>
    </row>
    <row r="33" spans="1:13" ht="16.5" thickBot="1">
      <c r="A33" s="28">
        <v>30</v>
      </c>
      <c r="B33" s="29" t="s">
        <v>61</v>
      </c>
      <c r="C33" s="30" t="s">
        <v>62</v>
      </c>
      <c r="D33" s="34">
        <v>980</v>
      </c>
      <c r="E33" s="34">
        <v>1005</v>
      </c>
      <c r="F33" s="36"/>
      <c r="G33" s="37"/>
      <c r="H33" s="37"/>
    </row>
    <row r="34" spans="1:13">
      <c r="A34" s="38" t="s">
        <v>87</v>
      </c>
      <c r="B34" s="38"/>
      <c r="C34" s="38"/>
      <c r="D34" s="38"/>
      <c r="E34" s="38"/>
      <c r="F34" s="38"/>
      <c r="G34" s="38"/>
      <c r="H34" s="32"/>
      <c r="L34" t="s">
        <v>64</v>
      </c>
    </row>
    <row r="35" spans="1:13">
      <c r="A35" s="38" t="s">
        <v>86</v>
      </c>
      <c r="B35" s="38"/>
      <c r="C35" s="38"/>
      <c r="D35" s="39"/>
      <c r="E35" s="38"/>
      <c r="F35" s="38"/>
      <c r="G35" s="38"/>
      <c r="H35" s="32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2025-11-11T03:32:04Z</cp:lastPrinted>
  <dcterms:created xsi:type="dcterms:W3CDTF">2021-06-15T08:30:18Z</dcterms:created>
  <dcterms:modified xsi:type="dcterms:W3CDTF">2025-12-26T08:15:50Z</dcterms:modified>
</cp:coreProperties>
</file>