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Fisharies\Fish Prices\Weekly Reports\Fish Prices-2026\"/>
    </mc:Choice>
  </mc:AlternateContent>
  <xr:revisionPtr revIDLastSave="0" documentId="13_ncr:1_{AE8A7695-4476-4517-92E1-611865BC7E2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Wholesale" sheetId="2" r:id="rId1"/>
    <sheet name="Retail" sheetId="96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96" l="1"/>
  <c r="G15" i="96"/>
  <c r="H32" i="96"/>
  <c r="H25" i="96"/>
  <c r="H22" i="96"/>
  <c r="F32" i="96" l="1"/>
  <c r="F31" i="96"/>
  <c r="F30" i="96"/>
  <c r="F29" i="96"/>
  <c r="F28" i="96"/>
  <c r="F27" i="96"/>
  <c r="F26" i="96"/>
  <c r="F25" i="96"/>
  <c r="F23" i="96"/>
  <c r="F22" i="96"/>
  <c r="F21" i="96"/>
  <c r="F20" i="96"/>
  <c r="F19" i="96"/>
  <c r="F18" i="96"/>
  <c r="F17" i="96"/>
  <c r="F16" i="96"/>
  <c r="F15" i="96"/>
  <c r="F13" i="96"/>
  <c r="F12" i="96"/>
  <c r="F11" i="96"/>
  <c r="F10" i="96"/>
  <c r="F9" i="96"/>
  <c r="F8" i="96"/>
  <c r="F7" i="96"/>
  <c r="F6" i="96"/>
  <c r="F5" i="96"/>
  <c r="F4" i="96"/>
  <c r="H17" i="2" l="1"/>
  <c r="G23" i="96"/>
  <c r="H29" i="96"/>
  <c r="G17" i="2" l="1"/>
  <c r="H11" i="96" l="1"/>
  <c r="G11" i="96"/>
  <c r="H23" i="2" l="1"/>
  <c r="G32" i="96" l="1"/>
  <c r="G9" i="96" l="1"/>
  <c r="G21" i="96" l="1"/>
  <c r="G12" i="96"/>
  <c r="G13" i="2" l="1"/>
  <c r="H13" i="2" l="1"/>
  <c r="H12" i="96"/>
  <c r="H21" i="96"/>
  <c r="G25" i="96" l="1"/>
  <c r="H27" i="96" l="1"/>
  <c r="G13" i="96" l="1"/>
  <c r="H13" i="96" l="1"/>
  <c r="H30" i="96" l="1"/>
  <c r="H28" i="96"/>
  <c r="H26" i="96"/>
  <c r="H20" i="96"/>
  <c r="H18" i="96"/>
  <c r="H10" i="96"/>
  <c r="H31" i="96"/>
  <c r="H19" i="96"/>
  <c r="H17" i="96"/>
  <c r="G31" i="96" l="1"/>
  <c r="G27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9" i="96" l="1"/>
  <c r="H8" i="96"/>
  <c r="H7" i="96"/>
  <c r="H6" i="96"/>
  <c r="H5" i="96"/>
  <c r="G4" i="96"/>
  <c r="H4" i="96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<sst xmlns="http://schemas.openxmlformats.org/spreadsheetml/2006/main" count="334" uniqueCount="93">
  <si>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</si>
  <si>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</si>
  <si>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</si>
  <si>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</si>
  <si>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</si>
  <si>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</si>
  <si>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</si>
  <si>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</si>
  <si>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</si>
  <si>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</si>
  <si>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</si>
  <si>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</si>
  <si>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</si>
  <si>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</si>
  <si>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</si>
  <si>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</si>
  <si>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</si>
  <si>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</si>
  <si>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</si>
  <si>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</si>
  <si>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</si>
  <si>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</si>
  <si>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</si>
  <si>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</si>
  <si>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</si>
  <si>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</si>
  <si>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</si>
  <si>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</si>
  <si>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</si>
  <si>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</si>
  <si>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</si>
  <si>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</si>
  <si>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</si>
  <si>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</si>
  <si>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</si>
  <si>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</si>
  <si>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</si>
  <si>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</si>
  <si>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</si>
  <si>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</si>
  <si>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</si>
  <si>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</si>
  <si>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</si>
  <si>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</si>
  <si>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</si>
  <si>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</si>
  <si>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</si>
  <si>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</si>
  <si>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</si>
  <si>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</si>
  <si>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</si>
  <si>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</si>
  <si>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</si>
  <si>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</si>
  <si>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</si>
  <si>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</si>
  <si>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</si>
  <si>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</si>
  <si>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</si>
  <si>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</si>
  <si>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</si>
  <si>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</si>
  <si>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</si>
  <si>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</si>
  <si>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</si>
  <si>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</si>
  <si>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</si>
  <si>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</si>
  <si>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</si>
  <si>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</si>
  <si>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</si>
  <si>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</si>
  <si>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</si>
  <si>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</si>
  <si>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</si>
  <si>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</si>
  <si>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</si>
  <si>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</si>
  <si>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</si>
  <si>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</si>
  <si>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</si>
  <si>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</si>
  <si>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</si>
  <si>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</si>
  <si>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</si>
  <si>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</si>
  <si>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</si>
  <si>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</si>
  <si>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</si>
  <si>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</si>
  <si>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</si>
  <si>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Jan.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2026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</si>
  <si>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Jan.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</si>
</sst>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3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0" fontId="22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20" fillId="0" borderId="2" xfId="0" applyNumberFormat="1" applyFont="1" applyBorder="1"/>
    <xf numFmtId="2" fontId="0" fillId="0" borderId="2" xfId="0" applyNumberFormat="1" applyFont="1" applyBorder="1" applyAlignment="1"/>
    <xf numFmtId="2" fontId="36" fillId="7" borderId="2" xfId="0" applyNumberFormat="1" applyFont="1" applyFill="1" applyBorder="1" applyAlignment="1"/>
    <xf numFmtId="2" fontId="37" fillId="4" borderId="2" xfId="0" applyNumberFormat="1" applyFont="1" applyFill="1" applyBorder="1" applyAlignment="1"/>
    <xf numFmtId="2" fontId="37" fillId="7" borderId="2" xfId="0" applyNumberFormat="1" applyFont="1" applyFill="1" applyBorder="1" applyAlignment="1"/>
    <xf numFmtId="2" fontId="37" fillId="2" borderId="2" xfId="0" applyNumberFormat="1" applyFont="1" applyFill="1" applyBorder="1" applyAlignment="1"/>
    <xf numFmtId="2" fontId="0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e/Consumer%20Pric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eek"/>
      <sheetName val="Cal"/>
    </sheetNames>
    <sheetDataSet>
      <sheetData sheetId="0"/>
      <sheetData sheetId="1"/>
      <sheetData sheetId="2">
        <row r="4">
          <cell r="H4">
            <v>3896</v>
          </cell>
        </row>
        <row r="6">
          <cell r="H6">
            <v>1660</v>
          </cell>
        </row>
        <row r="8">
          <cell r="H8">
            <v>2480</v>
          </cell>
        </row>
        <row r="10">
          <cell r="H10">
            <v>3130</v>
          </cell>
        </row>
        <row r="11">
          <cell r="H11">
            <v>3740</v>
          </cell>
        </row>
        <row r="12">
          <cell r="H12">
            <v>2396</v>
          </cell>
        </row>
        <row r="15">
          <cell r="H15">
            <v>1590</v>
          </cell>
        </row>
        <row r="16">
          <cell r="H16">
            <v>1300</v>
          </cell>
        </row>
        <row r="18">
          <cell r="H18">
            <v>2390</v>
          </cell>
        </row>
        <row r="19">
          <cell r="H19">
            <v>1830</v>
          </cell>
        </row>
        <row r="22">
          <cell r="H22">
            <v>2160</v>
          </cell>
        </row>
        <row r="25">
          <cell r="H25">
            <v>893.33333333333337</v>
          </cell>
        </row>
        <row r="26">
          <cell r="H26">
            <v>1300</v>
          </cell>
        </row>
        <row r="27">
          <cell r="H27">
            <v>1220</v>
          </cell>
        </row>
        <row r="29">
          <cell r="H29">
            <v>890</v>
          </cell>
        </row>
        <row r="30">
          <cell r="H30">
            <v>840</v>
          </cell>
        </row>
        <row r="31">
          <cell r="H31">
            <v>1140</v>
          </cell>
        </row>
        <row r="33">
          <cell r="H33">
            <v>2040</v>
          </cell>
        </row>
        <row r="34">
          <cell r="H34">
            <v>2440</v>
          </cell>
        </row>
        <row r="36">
          <cell r="H36">
            <v>1116.6666666666667</v>
          </cell>
        </row>
        <row r="37">
          <cell r="H37">
            <v>1400</v>
          </cell>
        </row>
        <row r="38">
          <cell r="H38">
            <v>460</v>
          </cell>
        </row>
        <row r="50">
          <cell r="H50">
            <v>2660</v>
          </cell>
        </row>
        <row r="52">
          <cell r="H52">
            <v>3140</v>
          </cell>
        </row>
        <row r="55">
          <cell r="H55">
            <v>2480</v>
          </cell>
        </row>
        <row r="56">
          <cell r="H56">
            <v>1316</v>
          </cell>
        </row>
        <row r="57">
          <cell r="H57">
            <v>1250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opLeftCell="B1" zoomScaleNormal="100" workbookViewId="0">
      <selection activeCell="G49" sqref="G49"/>
    </sheetView>
  </sheetViews>
  <sheetFormatPr defaultRowHeight="15"/>
  <cols>
    <col min="1" max="1" width="4.28515625" customWidth="1"/>
    <col min="2" max="2" width="15.42578125" customWidth="1"/>
    <col min="3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7" t="s">
        <v>63</v>
      </c>
      <c r="B1" s="68"/>
      <c r="C1" s="68"/>
      <c r="D1" s="68"/>
      <c r="E1" s="68"/>
      <c r="F1" s="68"/>
      <c r="G1" s="69"/>
      <c r="H1" s="69"/>
    </row>
    <row r="2" spans="1:17" ht="67.5" customHeight="1">
      <c r="A2" s="70" t="s">
        <v>1</v>
      </c>
      <c r="B2" s="70"/>
      <c r="C2" s="70"/>
      <c r="D2" s="57">
        <v>2025</v>
      </c>
      <c r="E2" s="73">
        <v>2026</v>
      </c>
      <c r="F2" s="73"/>
      <c r="G2" s="71" t="s">
        <v>91</v>
      </c>
      <c r="H2" s="71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2" t="s">
        <v>2</v>
      </c>
      <c r="B3" s="72"/>
      <c r="C3" s="56" t="s">
        <v>3</v>
      </c>
      <c r="D3" s="54" t="s">
        <v>92</v>
      </c>
      <c r="E3" s="54" t="s">
        <v>90</v>
      </c>
      <c r="F3" s="54" t="s">
        <v>92</v>
      </c>
      <c r="G3" s="55" t="s">
        <v>4</v>
      </c>
      <c r="H3" s="55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4">
        <v>2010</v>
      </c>
      <c r="E4" s="61">
        <v>2441.6666666666665</v>
      </c>
      <c r="F4" s="48">
        <v>2040</v>
      </c>
      <c r="G4" s="14">
        <f t="shared" ref="G4:G34" si="0">+(F4-E4)/E4</f>
        <v>-0.16450511945392488</v>
      </c>
      <c r="H4" s="4">
        <f t="shared" ref="H4:H34" si="1">+((F4-D4)/D4)</f>
        <v>1.4925373134328358E-2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0">
        <v>2</v>
      </c>
      <c r="B5" s="11" t="s">
        <v>8</v>
      </c>
      <c r="C5" s="12" t="s">
        <v>9</v>
      </c>
      <c r="D5" s="40">
        <v>1350</v>
      </c>
      <c r="E5" s="62">
        <v>1300</v>
      </c>
      <c r="F5" s="49">
        <v>1125</v>
      </c>
      <c r="G5" s="15">
        <f t="shared" si="0"/>
        <v>-0.13461538461538461</v>
      </c>
      <c r="H5" s="9">
        <f t="shared" si="1"/>
        <v>-0.16666666666666666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4">
        <v>1375</v>
      </c>
      <c r="E6" s="63">
        <v>1428.5714285714287</v>
      </c>
      <c r="F6" s="50">
        <v>1230</v>
      </c>
      <c r="G6" s="16">
        <f t="shared" si="0"/>
        <v>-0.13900000000000007</v>
      </c>
      <c r="H6" s="4">
        <f t="shared" si="1"/>
        <v>-0.10545454545454545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0">
        <v>4</v>
      </c>
      <c r="B7" s="11" t="s">
        <v>66</v>
      </c>
      <c r="C7" s="12" t="s">
        <v>67</v>
      </c>
      <c r="D7" s="45">
        <v>1000</v>
      </c>
      <c r="E7" s="64">
        <v>1107.1428571428571</v>
      </c>
      <c r="F7" s="51">
        <v>900</v>
      </c>
      <c r="G7" s="15">
        <f t="shared" si="0"/>
        <v>-0.18709677419354837</v>
      </c>
      <c r="H7" s="9">
        <f t="shared" si="1"/>
        <v>-0.1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4">
        <v>1885.7142857142858</v>
      </c>
      <c r="E8" s="61">
        <v>2142.8571428571427</v>
      </c>
      <c r="F8" s="48">
        <v>1962.5</v>
      </c>
      <c r="G8" s="14">
        <f t="shared" si="0"/>
        <v>-8.4166666666666584E-2</v>
      </c>
      <c r="H8" s="4">
        <f t="shared" si="1"/>
        <v>4.0719696969696934E-2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0">
        <v>6</v>
      </c>
      <c r="B9" s="11" t="s">
        <v>14</v>
      </c>
      <c r="C9" s="12" t="s">
        <v>15</v>
      </c>
      <c r="D9" s="45">
        <v>728.57142857142856</v>
      </c>
      <c r="E9" s="64">
        <v>1057.1428571428571</v>
      </c>
      <c r="F9" s="51">
        <v>810.71428571428567</v>
      </c>
      <c r="G9" s="15">
        <f t="shared" si="0"/>
        <v>-0.23310810810810814</v>
      </c>
      <c r="H9" s="9">
        <f t="shared" si="1"/>
        <v>0.11274509803921565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4">
        <v>1414.2857142857142</v>
      </c>
      <c r="E10" s="61">
        <v>1607.1428571428571</v>
      </c>
      <c r="F10" s="48">
        <v>1300</v>
      </c>
      <c r="G10" s="14">
        <f t="shared" si="0"/>
        <v>-0.19111111111111109</v>
      </c>
      <c r="H10" s="4">
        <f t="shared" si="1"/>
        <v>-8.0808080808080759E-2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0">
        <v>8</v>
      </c>
      <c r="B11" s="11" t="s">
        <v>18</v>
      </c>
      <c r="C11" s="12" t="s">
        <v>19</v>
      </c>
      <c r="D11" s="45">
        <v>395.83333333333331</v>
      </c>
      <c r="E11" s="64">
        <v>360.71428571428572</v>
      </c>
      <c r="F11" s="51">
        <v>495</v>
      </c>
      <c r="G11" s="15">
        <f t="shared" si="0"/>
        <v>0.37227722772277222</v>
      </c>
      <c r="H11" s="9">
        <f t="shared" si="1"/>
        <v>0.25052631578947376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4">
        <v>1150</v>
      </c>
      <c r="E12" s="65">
        <v>1316.6666666666667</v>
      </c>
      <c r="F12" s="52">
        <v>1150</v>
      </c>
      <c r="G12" s="16">
        <f t="shared" si="0"/>
        <v>-0.12658227848101272</v>
      </c>
      <c r="H12" s="4">
        <f t="shared" si="1"/>
        <v>0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0">
        <v>10</v>
      </c>
      <c r="B13" s="11" t="s">
        <v>22</v>
      </c>
      <c r="C13" s="12" t="s">
        <v>23</v>
      </c>
      <c r="D13" s="45">
        <v>991.66666666666663</v>
      </c>
      <c r="E13" s="64">
        <v>928.57142857142856</v>
      </c>
      <c r="F13" s="51">
        <v>950</v>
      </c>
      <c r="G13" s="15">
        <f t="shared" si="0"/>
        <v>2.3076923076923096E-2</v>
      </c>
      <c r="H13" s="9">
        <f t="shared" si="1"/>
        <v>-4.2016806722689037E-2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4">
        <v>937.5</v>
      </c>
      <c r="E14" s="61">
        <v>941.66666666666663</v>
      </c>
      <c r="F14" s="48">
        <v>1187.5</v>
      </c>
      <c r="G14" s="14">
        <f t="shared" si="0"/>
        <v>0.26106194690265494</v>
      </c>
      <c r="H14" s="4">
        <f t="shared" si="1"/>
        <v>0.26666666666666666</v>
      </c>
    </row>
    <row r="15" spans="1:17" ht="15.75">
      <c r="A15" s="1">
        <v>12</v>
      </c>
      <c r="B15" s="11" t="s">
        <v>26</v>
      </c>
      <c r="C15" s="12" t="s">
        <v>27</v>
      </c>
      <c r="D15" s="45">
        <v>250</v>
      </c>
      <c r="E15" s="64">
        <v>280</v>
      </c>
      <c r="F15" s="51">
        <v>343.75</v>
      </c>
      <c r="G15" s="15">
        <f t="shared" si="0"/>
        <v>0.22767857142857142</v>
      </c>
      <c r="H15" s="9">
        <f t="shared" si="1"/>
        <v>0.375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" customHeight="1">
      <c r="A16" s="1">
        <v>13</v>
      </c>
      <c r="B16" s="2" t="s">
        <v>28</v>
      </c>
      <c r="C16" s="3" t="s">
        <v>29</v>
      </c>
      <c r="D16" s="44">
        <v>575</v>
      </c>
      <c r="E16" s="61">
        <v>533.33333333333337</v>
      </c>
      <c r="F16" s="48">
        <v>560.71428571428567</v>
      </c>
      <c r="G16" s="14">
        <f t="shared" si="0"/>
        <v>5.1339285714285546E-2</v>
      </c>
      <c r="H16" s="4">
        <f t="shared" si="1"/>
        <v>-2.4844720496894495E-2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0">
        <v>14</v>
      </c>
      <c r="B17" s="11" t="s">
        <v>30</v>
      </c>
      <c r="C17" s="12" t="s">
        <v>70</v>
      </c>
      <c r="D17" s="45">
        <v>315</v>
      </c>
      <c r="E17" s="66">
        <v>400</v>
      </c>
      <c r="F17" s="53">
        <v>462.5</v>
      </c>
      <c r="G17" s="15">
        <f t="shared" si="0"/>
        <v>0.15625</v>
      </c>
      <c r="H17" s="9">
        <f t="shared" si="1"/>
        <v>0.46825396825396826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4">
        <v>2003.5714285714287</v>
      </c>
      <c r="E18" s="61">
        <v>2264.2857142857142</v>
      </c>
      <c r="F18" s="48">
        <v>2257.1428571428573</v>
      </c>
      <c r="G18" s="14">
        <f t="shared" si="0"/>
        <v>-3.154574132491999E-3</v>
      </c>
      <c r="H18" s="4">
        <f t="shared" si="1"/>
        <v>0.12655971479500897</v>
      </c>
      <c r="J18" t="s">
        <v>64</v>
      </c>
      <c r="K18" t="s">
        <v>64</v>
      </c>
      <c r="L18" t="s">
        <v>64</v>
      </c>
    </row>
    <row r="19" spans="1:17" ht="15.75">
      <c r="A19" s="10">
        <v>16</v>
      </c>
      <c r="B19" s="11" t="s">
        <v>34</v>
      </c>
      <c r="C19" s="12" t="s">
        <v>35</v>
      </c>
      <c r="D19" s="45">
        <v>2250</v>
      </c>
      <c r="E19" s="66">
        <v>2442.8571428571427</v>
      </c>
      <c r="F19" s="53">
        <v>2228.5714285714284</v>
      </c>
      <c r="G19" s="15">
        <f t="shared" si="0"/>
        <v>-8.7719298245614016E-2</v>
      </c>
      <c r="H19" s="9">
        <f>+((F19-D19)/D19)</f>
        <v>-9.5238095238095819E-3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4">
        <v>840</v>
      </c>
      <c r="E20" s="61">
        <v>820</v>
      </c>
      <c r="F20" s="48"/>
      <c r="G20" s="14"/>
      <c r="H20" s="4"/>
      <c r="K20" t="s">
        <v>64</v>
      </c>
    </row>
    <row r="21" spans="1:17" ht="15.75">
      <c r="A21" s="10">
        <v>18</v>
      </c>
      <c r="B21" s="11" t="s">
        <v>38</v>
      </c>
      <c r="C21" s="12" t="s">
        <v>39</v>
      </c>
      <c r="D21" s="45">
        <v>885</v>
      </c>
      <c r="E21" s="66">
        <v>1075</v>
      </c>
      <c r="F21" s="53">
        <v>937.5</v>
      </c>
      <c r="G21" s="15">
        <f>+(F21-E21)/E21</f>
        <v>-0.12790697674418605</v>
      </c>
      <c r="H21" s="9">
        <f>+((F21-D21)/D21)</f>
        <v>5.9322033898305086E-2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4">
        <v>1483.3333333333333</v>
      </c>
      <c r="E22" s="61">
        <v>1500</v>
      </c>
      <c r="F22" s="48">
        <v>1260</v>
      </c>
      <c r="G22" s="14">
        <f t="shared" si="0"/>
        <v>-0.16</v>
      </c>
      <c r="H22" s="4">
        <f t="shared" si="1"/>
        <v>-0.15056179775280895</v>
      </c>
    </row>
    <row r="23" spans="1:17" ht="15.75">
      <c r="A23" s="10">
        <v>20</v>
      </c>
      <c r="B23" s="11" t="s">
        <v>41</v>
      </c>
      <c r="C23" s="13" t="s">
        <v>42</v>
      </c>
      <c r="D23" s="45">
        <v>1000</v>
      </c>
      <c r="E23" s="66">
        <v>833.33333333333337</v>
      </c>
      <c r="F23" s="53">
        <v>940</v>
      </c>
      <c r="G23" s="15">
        <f t="shared" si="0"/>
        <v>0.12799999999999995</v>
      </c>
      <c r="H23" s="9">
        <f>+((F23-D23)/D23)</f>
        <v>-0.06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4">
        <v>929.17</v>
      </c>
      <c r="E24" s="61">
        <v>1283.3333333333333</v>
      </c>
      <c r="F24" s="48">
        <v>1200</v>
      </c>
      <c r="G24" s="14">
        <f t="shared" si="0"/>
        <v>-6.4935064935064873E-2</v>
      </c>
      <c r="H24" s="4">
        <f t="shared" si="1"/>
        <v>0.29147518753295959</v>
      </c>
      <c r="J24" t="s">
        <v>64</v>
      </c>
      <c r="K24" t="s">
        <v>64</v>
      </c>
      <c r="M24" t="s">
        <v>64</v>
      </c>
      <c r="N24" t="s">
        <v>64</v>
      </c>
    </row>
    <row r="25" spans="1:17" ht="15" customHeight="1">
      <c r="A25" s="10">
        <v>22</v>
      </c>
      <c r="B25" s="11" t="s">
        <v>45</v>
      </c>
      <c r="C25" s="12" t="s">
        <v>46</v>
      </c>
      <c r="D25" s="45">
        <v>966.66666666666663</v>
      </c>
      <c r="E25" s="64">
        <v>1150</v>
      </c>
      <c r="F25" s="51">
        <v>1064.2857142857142</v>
      </c>
      <c r="G25" s="15">
        <f t="shared" si="0"/>
        <v>-7.4534161490683287E-2</v>
      </c>
      <c r="H25" s="9">
        <f t="shared" si="1"/>
        <v>0.10098522167487682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4">
        <v>1900</v>
      </c>
      <c r="E26" s="61">
        <v>1800</v>
      </c>
      <c r="F26" s="48">
        <v>1775</v>
      </c>
      <c r="G26" s="14">
        <f t="shared" si="0"/>
        <v>-1.3888888888888888E-2</v>
      </c>
      <c r="H26" s="4">
        <f t="shared" si="1"/>
        <v>-6.5789473684210523E-2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0">
        <v>24</v>
      </c>
      <c r="B27" s="11" t="s">
        <v>49</v>
      </c>
      <c r="C27" s="12" t="s">
        <v>76</v>
      </c>
      <c r="D27" s="45">
        <v>1200</v>
      </c>
      <c r="E27" s="66">
        <v>1340</v>
      </c>
      <c r="F27" s="53">
        <v>1308.3333333333333</v>
      </c>
      <c r="G27" s="15">
        <f t="shared" si="0"/>
        <v>-2.3631840796019956E-2</v>
      </c>
      <c r="H27" s="9">
        <f t="shared" si="1"/>
        <v>9.0277777777777721E-2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4">
        <v>864.28571428571433</v>
      </c>
      <c r="E28" s="61">
        <v>821.42857142857144</v>
      </c>
      <c r="F28" s="48">
        <v>853.57142857142856</v>
      </c>
      <c r="G28" s="14">
        <f t="shared" si="0"/>
        <v>3.9130434782608657E-2</v>
      </c>
      <c r="H28" s="4">
        <f t="shared" si="1"/>
        <v>-1.2396694214876108E-2</v>
      </c>
      <c r="J28" t="s">
        <v>64</v>
      </c>
      <c r="K28" t="s">
        <v>64</v>
      </c>
    </row>
    <row r="29" spans="1:17" ht="15.75">
      <c r="A29" s="10">
        <v>26</v>
      </c>
      <c r="B29" s="11" t="s">
        <v>50</v>
      </c>
      <c r="C29" s="12" t="s">
        <v>78</v>
      </c>
      <c r="D29" s="45">
        <v>691.66666666666663</v>
      </c>
      <c r="E29" s="66">
        <v>664.28571428571433</v>
      </c>
      <c r="F29" s="53">
        <v>712.5</v>
      </c>
      <c r="G29" s="15">
        <f t="shared" si="0"/>
        <v>7.2580645161290244E-2</v>
      </c>
      <c r="H29" s="9">
        <f t="shared" si="1"/>
        <v>3.0120481927710899E-2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4">
        <v>716.66666666666663</v>
      </c>
      <c r="E30" s="61">
        <v>808.33333333333337</v>
      </c>
      <c r="F30" s="48">
        <v>835.71428571428567</v>
      </c>
      <c r="G30" s="14">
        <f t="shared" si="0"/>
        <v>3.3873343151693561E-2</v>
      </c>
      <c r="H30" s="4">
        <f t="shared" si="1"/>
        <v>0.16611295681063123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0">
        <v>28</v>
      </c>
      <c r="B31" s="11" t="s">
        <v>54</v>
      </c>
      <c r="C31" s="12" t="s">
        <v>80</v>
      </c>
      <c r="D31" s="45">
        <v>1175</v>
      </c>
      <c r="E31" s="66">
        <v>1320</v>
      </c>
      <c r="F31" s="53">
        <v>1058.3333333333333</v>
      </c>
      <c r="G31" s="15">
        <f t="shared" si="0"/>
        <v>-0.19823232323232329</v>
      </c>
      <c r="H31" s="9">
        <f t="shared" si="1"/>
        <v>-9.9290780141844032E-2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4">
        <v>239.29</v>
      </c>
      <c r="E32" s="61">
        <v>280</v>
      </c>
      <c r="F32" s="48">
        <v>362.5</v>
      </c>
      <c r="G32" s="14">
        <f t="shared" si="0"/>
        <v>0.29464285714285715</v>
      </c>
      <c r="H32" s="4">
        <f t="shared" si="1"/>
        <v>0.51489824062852607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0">
        <v>30</v>
      </c>
      <c r="B33" s="11" t="s">
        <v>58</v>
      </c>
      <c r="C33" s="12" t="s">
        <v>89</v>
      </c>
      <c r="D33" s="45">
        <v>1525</v>
      </c>
      <c r="E33" s="66">
        <v>2157.1428571428573</v>
      </c>
      <c r="F33" s="53">
        <v>1741.6666666666667</v>
      </c>
      <c r="G33" s="15">
        <f t="shared" si="0"/>
        <v>-0.19260485651214132</v>
      </c>
      <c r="H33" s="9">
        <f t="shared" si="1"/>
        <v>0.14207650273224048</v>
      </c>
      <c r="K33" t="s">
        <v>64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4">
        <v>1864.2857142857142</v>
      </c>
      <c r="E34" s="65">
        <v>2642.8571428571427</v>
      </c>
      <c r="F34" s="52">
        <v>1950</v>
      </c>
      <c r="G34" s="16">
        <f t="shared" si="0"/>
        <v>-0.26216216216216209</v>
      </c>
      <c r="H34" s="41">
        <f t="shared" si="1"/>
        <v>4.5977011494252908E-2</v>
      </c>
      <c r="J34" t="s">
        <v>64</v>
      </c>
      <c r="L34" t="s">
        <v>64</v>
      </c>
    </row>
    <row r="35" spans="1:16" ht="15.75">
      <c r="A35" s="10">
        <v>32</v>
      </c>
      <c r="B35" s="11" t="s">
        <v>61</v>
      </c>
      <c r="C35" s="12" t="s">
        <v>83</v>
      </c>
      <c r="D35" s="45">
        <v>700</v>
      </c>
      <c r="E35" s="66"/>
      <c r="F35" s="53"/>
      <c r="G35" s="15"/>
      <c r="H35" s="9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38"/>
      <c r="F36" s="38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tabSelected="1" workbookViewId="0">
      <selection activeCell="M13" sqref="M1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4" t="s">
        <v>0</v>
      </c>
      <c r="B1" s="75"/>
      <c r="C1" s="75"/>
      <c r="D1" s="75"/>
      <c r="E1" s="75"/>
      <c r="F1" s="75"/>
      <c r="G1" s="75"/>
      <c r="H1" s="75"/>
    </row>
    <row r="2" spans="1:15" ht="57" customHeight="1">
      <c r="A2" s="76" t="s">
        <v>1</v>
      </c>
      <c r="B2" s="77"/>
      <c r="C2" s="78"/>
      <c r="D2" s="58">
        <v>2025</v>
      </c>
      <c r="E2" s="82">
        <v>2026</v>
      </c>
      <c r="F2" s="82"/>
      <c r="G2" s="79" t="s">
        <v>91</v>
      </c>
      <c r="H2" s="79"/>
      <c r="I2" t="s">
        <v>64</v>
      </c>
      <c r="K2" t="s">
        <v>64</v>
      </c>
      <c r="M2" t="s">
        <v>64</v>
      </c>
    </row>
    <row r="3" spans="1:15" ht="32.25">
      <c r="A3" s="80" t="s">
        <v>2</v>
      </c>
      <c r="B3" s="81"/>
      <c r="C3" s="23" t="s">
        <v>3</v>
      </c>
      <c r="D3" s="46" t="s">
        <v>92</v>
      </c>
      <c r="E3" s="46" t="s">
        <v>90</v>
      </c>
      <c r="F3" s="46" t="s">
        <v>92</v>
      </c>
      <c r="G3" s="42" t="s">
        <v>4</v>
      </c>
      <c r="H3" s="42" t="s">
        <v>5</v>
      </c>
      <c r="K3" t="s">
        <v>64</v>
      </c>
      <c r="M3" t="s">
        <v>64</v>
      </c>
    </row>
    <row r="4" spans="1:15" ht="15.75">
      <c r="A4" s="20">
        <v>1</v>
      </c>
      <c r="B4" s="22" t="s">
        <v>6</v>
      </c>
      <c r="C4" s="21" t="s">
        <v>7</v>
      </c>
      <c r="D4" s="31">
        <v>3965</v>
      </c>
      <c r="E4" s="31">
        <v>4160</v>
      </c>
      <c r="F4" s="29">
        <f>+[1]Cal!H4</f>
        <v>3896</v>
      </c>
      <c r="G4" s="33">
        <f>(F4-E4)/E4</f>
        <v>-6.3461538461538458E-2</v>
      </c>
      <c r="H4" s="33">
        <f t="shared" ref="H4:H11" si="0">+(F4-D4)/D4</f>
        <v>-1.7402269861286256E-2</v>
      </c>
      <c r="K4" t="s">
        <v>64</v>
      </c>
      <c r="L4" t="s">
        <v>64</v>
      </c>
      <c r="M4" t="s">
        <v>64</v>
      </c>
    </row>
    <row r="5" spans="1:15" ht="15.75">
      <c r="A5" s="17">
        <v>2</v>
      </c>
      <c r="B5" s="18" t="s">
        <v>8</v>
      </c>
      <c r="C5" s="19" t="s">
        <v>9</v>
      </c>
      <c r="D5" s="32">
        <v>2416</v>
      </c>
      <c r="E5" s="32">
        <v>2545</v>
      </c>
      <c r="F5" s="34">
        <f>+[1]Cal!H12</f>
        <v>2396</v>
      </c>
      <c r="G5" s="35">
        <f t="shared" ref="G5:G11" si="1">(F5-E5)/E5</f>
        <v>-5.854616895874263E-2</v>
      </c>
      <c r="H5" s="35">
        <f t="shared" si="0"/>
        <v>-8.2781456953642391E-3</v>
      </c>
      <c r="I5" t="s">
        <v>64</v>
      </c>
      <c r="K5" t="s">
        <v>64</v>
      </c>
      <c r="L5" t="s">
        <v>64</v>
      </c>
    </row>
    <row r="6" spans="1:15" ht="15.75">
      <c r="A6" s="20">
        <v>3</v>
      </c>
      <c r="B6" s="22" t="s">
        <v>10</v>
      </c>
      <c r="C6" s="21" t="s">
        <v>11</v>
      </c>
      <c r="D6" s="31">
        <v>2380</v>
      </c>
      <c r="E6" s="31">
        <v>2440</v>
      </c>
      <c r="F6" s="29">
        <f>+[1]Cal!H18</f>
        <v>2390</v>
      </c>
      <c r="G6" s="33">
        <f t="shared" si="1"/>
        <v>-2.0491803278688523E-2</v>
      </c>
      <c r="H6" s="33">
        <f t="shared" si="0"/>
        <v>4.2016806722689074E-3</v>
      </c>
      <c r="L6" t="s">
        <v>64</v>
      </c>
    </row>
    <row r="7" spans="1:15" ht="15.75">
      <c r="A7" s="17">
        <v>4</v>
      </c>
      <c r="B7" s="18" t="s">
        <v>12</v>
      </c>
      <c r="C7" s="19" t="s">
        <v>13</v>
      </c>
      <c r="D7" s="32">
        <v>2920</v>
      </c>
      <c r="E7" s="32">
        <v>3316</v>
      </c>
      <c r="F7" s="34">
        <f>+[1]Cal!H10</f>
        <v>3130</v>
      </c>
      <c r="G7" s="35">
        <f t="shared" si="1"/>
        <v>-5.6091676718938478E-2</v>
      </c>
      <c r="H7" s="35">
        <f t="shared" si="0"/>
        <v>7.1917808219178078E-2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0">
        <v>5</v>
      </c>
      <c r="B8" s="22" t="s">
        <v>14</v>
      </c>
      <c r="C8" s="21" t="s">
        <v>15</v>
      </c>
      <c r="D8" s="31">
        <v>1333.33</v>
      </c>
      <c r="E8" s="31">
        <v>1700</v>
      </c>
      <c r="F8" s="29">
        <f>+[1]Cal!H6</f>
        <v>1660</v>
      </c>
      <c r="G8" s="33">
        <f t="shared" si="1"/>
        <v>-2.3529411764705882E-2</v>
      </c>
      <c r="H8" s="33">
        <f t="shared" si="0"/>
        <v>0.24500311250778134</v>
      </c>
      <c r="L8" t="s">
        <v>64</v>
      </c>
    </row>
    <row r="9" spans="1:15" ht="15.75">
      <c r="A9" s="17">
        <v>6</v>
      </c>
      <c r="B9" s="18" t="s">
        <v>16</v>
      </c>
      <c r="C9" s="19" t="s">
        <v>17</v>
      </c>
      <c r="D9" s="32">
        <v>2413.33</v>
      </c>
      <c r="E9" s="32">
        <v>2776</v>
      </c>
      <c r="F9" s="34">
        <f>+[1]Cal!H8</f>
        <v>2480</v>
      </c>
      <c r="G9" s="35">
        <f t="shared" si="1"/>
        <v>-0.10662824207492795</v>
      </c>
      <c r="H9" s="35">
        <f t="shared" si="0"/>
        <v>2.7625728764818766E-2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0">
        <v>7</v>
      </c>
      <c r="B10" s="22" t="s">
        <v>18</v>
      </c>
      <c r="C10" s="21" t="s">
        <v>19</v>
      </c>
      <c r="D10" s="31">
        <v>535</v>
      </c>
      <c r="E10" s="31">
        <v>873.33333333333337</v>
      </c>
      <c r="F10" s="29">
        <f>+[1]Cal!H25</f>
        <v>893.33333333333337</v>
      </c>
      <c r="G10" s="33">
        <f>(F10-E10)/E10</f>
        <v>2.2900763358778626E-2</v>
      </c>
      <c r="H10" s="33">
        <f>+(F10-D10)/D10</f>
        <v>0.66978193146417453</v>
      </c>
      <c r="K10" t="s">
        <v>64</v>
      </c>
      <c r="L10" t="s">
        <v>64</v>
      </c>
      <c r="N10" t="s">
        <v>64</v>
      </c>
    </row>
    <row r="11" spans="1:15" ht="15.75">
      <c r="A11" s="17">
        <v>8</v>
      </c>
      <c r="B11" s="18" t="s">
        <v>20</v>
      </c>
      <c r="C11" s="19" t="s">
        <v>21</v>
      </c>
      <c r="D11" s="32">
        <v>2150</v>
      </c>
      <c r="E11" s="32">
        <v>2226.6666666666665</v>
      </c>
      <c r="F11" s="34">
        <f>+[1]Cal!H22</f>
        <v>2160</v>
      </c>
      <c r="G11" s="35">
        <f t="shared" si="1"/>
        <v>-2.9940119760478976E-2</v>
      </c>
      <c r="H11" s="35">
        <f t="shared" si="0"/>
        <v>4.6511627906976744E-3</v>
      </c>
    </row>
    <row r="12" spans="1:15" ht="15.75">
      <c r="A12" s="20">
        <v>9</v>
      </c>
      <c r="B12" s="22" t="s">
        <v>22</v>
      </c>
      <c r="C12" s="21" t="s">
        <v>23</v>
      </c>
      <c r="D12" s="31">
        <v>1330</v>
      </c>
      <c r="E12" s="59">
        <v>1240</v>
      </c>
      <c r="F12" s="43">
        <f>+[1]Cal!H26</f>
        <v>1300</v>
      </c>
      <c r="G12" s="33">
        <f>(F12-E12)/E12</f>
        <v>4.8387096774193547E-2</v>
      </c>
      <c r="H12" s="33">
        <f>+(F12-D12)/D12</f>
        <v>-2.2556390977443608E-2</v>
      </c>
      <c r="K12" t="s">
        <v>85</v>
      </c>
    </row>
    <row r="13" spans="1:15" ht="15.75">
      <c r="A13" s="17">
        <v>10</v>
      </c>
      <c r="B13" s="18" t="s">
        <v>24</v>
      </c>
      <c r="C13" s="19" t="s">
        <v>25</v>
      </c>
      <c r="D13" s="32">
        <v>1206.67</v>
      </c>
      <c r="E13" s="32">
        <v>1210</v>
      </c>
      <c r="F13" s="34">
        <f>+[1]Cal!H27</f>
        <v>1220</v>
      </c>
      <c r="G13" s="35">
        <f>(F13-E13)/E13</f>
        <v>8.2644628099173556E-3</v>
      </c>
      <c r="H13" s="35">
        <f>+(F13-D13)/D13</f>
        <v>1.1046930809583338E-2</v>
      </c>
      <c r="K13" t="s">
        <v>64</v>
      </c>
      <c r="L13" t="s">
        <v>64</v>
      </c>
      <c r="O13" t="s">
        <v>64</v>
      </c>
    </row>
    <row r="14" spans="1:15" ht="15.75">
      <c r="A14" s="20">
        <v>11</v>
      </c>
      <c r="B14" s="22" t="s">
        <v>26</v>
      </c>
      <c r="C14" s="21" t="s">
        <v>27</v>
      </c>
      <c r="D14" s="31"/>
      <c r="E14" s="31"/>
      <c r="F14" s="29"/>
      <c r="G14" s="33"/>
      <c r="H14" s="33"/>
      <c r="K14" t="s">
        <v>64</v>
      </c>
      <c r="M14" t="s">
        <v>64</v>
      </c>
    </row>
    <row r="15" spans="1:15" ht="15.75">
      <c r="A15" s="17">
        <v>12</v>
      </c>
      <c r="B15" s="18" t="s">
        <v>28</v>
      </c>
      <c r="C15" s="19" t="s">
        <v>29</v>
      </c>
      <c r="D15" s="32"/>
      <c r="E15" s="32">
        <v>720</v>
      </c>
      <c r="F15" s="34">
        <f>+[1]Cal!H29</f>
        <v>890</v>
      </c>
      <c r="G15" s="35">
        <f>(F15-E15)/E15</f>
        <v>0.2361111111111111</v>
      </c>
      <c r="H15" s="35"/>
    </row>
    <row r="16" spans="1:15" ht="15.75">
      <c r="A16" s="20">
        <v>13</v>
      </c>
      <c r="B16" s="22" t="s">
        <v>30</v>
      </c>
      <c r="C16" s="21" t="s">
        <v>31</v>
      </c>
      <c r="D16" s="31">
        <v>733.33</v>
      </c>
      <c r="E16" s="31"/>
      <c r="F16" s="29">
        <f>+[1]Cal!H30</f>
        <v>840</v>
      </c>
      <c r="G16" s="33"/>
      <c r="H16" s="33"/>
      <c r="L16" t="s">
        <v>64</v>
      </c>
      <c r="M16" t="s">
        <v>64</v>
      </c>
    </row>
    <row r="17" spans="1:14" ht="15.75">
      <c r="A17" s="17">
        <v>14</v>
      </c>
      <c r="B17" s="24" t="s">
        <v>32</v>
      </c>
      <c r="C17" s="19" t="s">
        <v>33</v>
      </c>
      <c r="D17" s="32">
        <v>2496</v>
      </c>
      <c r="E17" s="32">
        <v>2645</v>
      </c>
      <c r="F17" s="34">
        <f>+[1]Cal!H50</f>
        <v>2660</v>
      </c>
      <c r="G17" s="35">
        <f t="shared" ref="G17:G25" si="2">(F17-E17)/E17</f>
        <v>5.6710775047258983E-3</v>
      </c>
      <c r="H17" s="35">
        <f t="shared" ref="H17:H23" si="3">+(F17-D17)/D17</f>
        <v>6.5705128205128208E-2</v>
      </c>
      <c r="K17" t="s">
        <v>64</v>
      </c>
    </row>
    <row r="18" spans="1:14" ht="15.75">
      <c r="A18" s="20">
        <v>15</v>
      </c>
      <c r="B18" s="22" t="s">
        <v>34</v>
      </c>
      <c r="C18" s="21" t="s">
        <v>35</v>
      </c>
      <c r="D18" s="31">
        <v>3540</v>
      </c>
      <c r="E18" s="31">
        <v>3880</v>
      </c>
      <c r="F18" s="29">
        <f>+[1]Cal!H11</f>
        <v>3740</v>
      </c>
      <c r="G18" s="33">
        <f t="shared" si="2"/>
        <v>-3.608247422680412E-2</v>
      </c>
      <c r="H18" s="33">
        <f t="shared" si="3"/>
        <v>5.6497175141242938E-2</v>
      </c>
      <c r="N18" t="s">
        <v>64</v>
      </c>
    </row>
    <row r="19" spans="1:14" ht="15.75">
      <c r="A19" s="17">
        <v>16</v>
      </c>
      <c r="B19" s="18" t="s">
        <v>36</v>
      </c>
      <c r="C19" s="19" t="s">
        <v>37</v>
      </c>
      <c r="D19" s="32">
        <v>1083.33</v>
      </c>
      <c r="E19" s="32">
        <v>1200</v>
      </c>
      <c r="F19" s="34">
        <f>+[1]Cal!H57</f>
        <v>1250</v>
      </c>
      <c r="G19" s="35">
        <f t="shared" si="2"/>
        <v>4.1666666666666664E-2</v>
      </c>
      <c r="H19" s="35">
        <f t="shared" si="3"/>
        <v>0.15384970415293595</v>
      </c>
      <c r="K19" t="s">
        <v>64</v>
      </c>
      <c r="L19" t="s">
        <v>64</v>
      </c>
    </row>
    <row r="20" spans="1:14" ht="15.75">
      <c r="A20" s="20">
        <v>17</v>
      </c>
      <c r="B20" s="22" t="s">
        <v>38</v>
      </c>
      <c r="C20" s="21" t="s">
        <v>39</v>
      </c>
      <c r="D20" s="31">
        <v>1126.67</v>
      </c>
      <c r="E20" s="31">
        <v>1215</v>
      </c>
      <c r="F20" s="29">
        <f>+[1]Cal!H56</f>
        <v>1316</v>
      </c>
      <c r="G20" s="33">
        <f t="shared" si="2"/>
        <v>8.3127572016460899E-2</v>
      </c>
      <c r="H20" s="33">
        <f t="shared" si="3"/>
        <v>0.16804388152697766</v>
      </c>
      <c r="J20" s="39"/>
      <c r="K20" t="s">
        <v>64</v>
      </c>
      <c r="L20" t="s">
        <v>64</v>
      </c>
    </row>
    <row r="21" spans="1:14" ht="15.75">
      <c r="A21" s="17">
        <v>18</v>
      </c>
      <c r="B21" s="18" t="s">
        <v>40</v>
      </c>
      <c r="C21" s="25" t="s">
        <v>73</v>
      </c>
      <c r="D21" s="32">
        <v>1890</v>
      </c>
      <c r="E21" s="32">
        <v>1920</v>
      </c>
      <c r="F21" s="34">
        <f>+[1]Cal!H19</f>
        <v>1830</v>
      </c>
      <c r="G21" s="35">
        <f t="shared" si="2"/>
        <v>-4.6875E-2</v>
      </c>
      <c r="H21" s="35">
        <f t="shared" si="3"/>
        <v>-3.1746031746031744E-2</v>
      </c>
      <c r="M21" t="s">
        <v>64</v>
      </c>
    </row>
    <row r="22" spans="1:14" ht="15.75">
      <c r="A22" s="20">
        <v>19</v>
      </c>
      <c r="B22" s="22" t="s">
        <v>41</v>
      </c>
      <c r="C22" s="21" t="s">
        <v>42</v>
      </c>
      <c r="D22" s="31">
        <v>1335</v>
      </c>
      <c r="E22" s="31">
        <v>1105</v>
      </c>
      <c r="F22" s="29">
        <f>+[1]Cal!H31</f>
        <v>1140</v>
      </c>
      <c r="G22" s="33">
        <f t="shared" si="2"/>
        <v>3.1674208144796379E-2</v>
      </c>
      <c r="H22" s="33">
        <f>+(F22-D22)/D22</f>
        <v>-0.14606741573033707</v>
      </c>
      <c r="M22" t="s">
        <v>64</v>
      </c>
    </row>
    <row r="23" spans="1:14" ht="15.75">
      <c r="A23" s="17">
        <v>20</v>
      </c>
      <c r="B23" s="18" t="s">
        <v>43</v>
      </c>
      <c r="C23" s="19" t="s">
        <v>44</v>
      </c>
      <c r="D23" s="32"/>
      <c r="E23" s="32">
        <v>1680</v>
      </c>
      <c r="F23" s="34">
        <f>+[1]Cal!H15</f>
        <v>1590</v>
      </c>
      <c r="G23" s="35">
        <f t="shared" si="2"/>
        <v>-5.3571428571428568E-2</v>
      </c>
      <c r="H23" s="35"/>
      <c r="K23" t="s">
        <v>64</v>
      </c>
      <c r="N23" t="s">
        <v>64</v>
      </c>
    </row>
    <row r="24" spans="1:14" ht="15.75">
      <c r="A24" s="20">
        <v>21</v>
      </c>
      <c r="B24" s="22" t="s">
        <v>45</v>
      </c>
      <c r="C24" s="21" t="s">
        <v>46</v>
      </c>
      <c r="D24" s="31">
        <v>1300</v>
      </c>
      <c r="E24" s="31">
        <v>1410</v>
      </c>
      <c r="F24" s="29"/>
      <c r="G24" s="33"/>
      <c r="H24" s="33"/>
      <c r="K24" t="s">
        <v>64</v>
      </c>
    </row>
    <row r="25" spans="1:14" ht="15.75">
      <c r="A25" s="17">
        <v>22</v>
      </c>
      <c r="B25" s="18" t="s">
        <v>47</v>
      </c>
      <c r="C25" s="19" t="s">
        <v>48</v>
      </c>
      <c r="D25" s="32">
        <v>2162.5</v>
      </c>
      <c r="E25" s="32">
        <v>2066.6666666666665</v>
      </c>
      <c r="F25" s="34">
        <f>+[1]Cal!H33</f>
        <v>2040</v>
      </c>
      <c r="G25" s="35">
        <f t="shared" si="2"/>
        <v>-1.290322580645154E-2</v>
      </c>
      <c r="H25" s="35">
        <f>+(F25-D25)/D25</f>
        <v>-5.6647398843930635E-2</v>
      </c>
    </row>
    <row r="26" spans="1:14" ht="15.75">
      <c r="A26" s="20">
        <v>23</v>
      </c>
      <c r="B26" s="22" t="s">
        <v>49</v>
      </c>
      <c r="C26" s="21" t="s">
        <v>76</v>
      </c>
      <c r="D26" s="31">
        <v>2226.67</v>
      </c>
      <c r="E26" s="31">
        <v>2690</v>
      </c>
      <c r="F26" s="29">
        <f>+[1]Cal!H34</f>
        <v>2440</v>
      </c>
      <c r="G26" s="33">
        <f t="shared" ref="G26:G32" si="4">(F26-E26)/E26</f>
        <v>-9.2936802973977689E-2</v>
      </c>
      <c r="H26" s="33">
        <f t="shared" ref="H25:H31" si="5">+(F26-D26)/D26</f>
        <v>9.5806742804277201E-2</v>
      </c>
      <c r="L26" t="s">
        <v>64</v>
      </c>
    </row>
    <row r="27" spans="1:14" ht="15.75">
      <c r="A27" s="17">
        <v>24</v>
      </c>
      <c r="B27" s="18" t="s">
        <v>50</v>
      </c>
      <c r="C27" s="19" t="s">
        <v>51</v>
      </c>
      <c r="D27" s="32">
        <v>991.67</v>
      </c>
      <c r="E27" s="32">
        <v>1020</v>
      </c>
      <c r="F27" s="34">
        <f>+[1]Cal!H36</f>
        <v>1116.6666666666667</v>
      </c>
      <c r="G27" s="35">
        <f t="shared" si="4"/>
        <v>9.4771241830065439E-2</v>
      </c>
      <c r="H27" s="35">
        <f t="shared" si="5"/>
        <v>0.126046635137361</v>
      </c>
      <c r="K27" t="s">
        <v>64</v>
      </c>
      <c r="N27" t="s">
        <v>64</v>
      </c>
    </row>
    <row r="28" spans="1:14" ht="15.75">
      <c r="A28" s="20">
        <v>25</v>
      </c>
      <c r="B28" s="22" t="s">
        <v>52</v>
      </c>
      <c r="C28" s="21" t="s">
        <v>53</v>
      </c>
      <c r="D28" s="31">
        <v>1060</v>
      </c>
      <c r="E28" s="31">
        <v>1240</v>
      </c>
      <c r="F28" s="29">
        <f>+[1]Cal!H16</f>
        <v>1300</v>
      </c>
      <c r="G28" s="33">
        <f t="shared" si="4"/>
        <v>4.8387096774193547E-2</v>
      </c>
      <c r="H28" s="33">
        <f t="shared" si="5"/>
        <v>0.22641509433962265</v>
      </c>
    </row>
    <row r="29" spans="1:14" ht="15.75">
      <c r="A29" s="17">
        <v>26</v>
      </c>
      <c r="B29" s="18" t="s">
        <v>54</v>
      </c>
      <c r="C29" s="19" t="s">
        <v>55</v>
      </c>
      <c r="D29" s="32">
        <v>1345</v>
      </c>
      <c r="E29" s="32">
        <v>1470</v>
      </c>
      <c r="F29" s="34">
        <f>+[1]Cal!H37</f>
        <v>1400</v>
      </c>
      <c r="G29" s="35">
        <f>(F29-E29)/E29</f>
        <v>-4.7619047619047616E-2</v>
      </c>
      <c r="H29" s="35">
        <f t="shared" si="5"/>
        <v>4.0892193308550186E-2</v>
      </c>
    </row>
    <row r="30" spans="1:14" ht="15.75">
      <c r="A30" s="20">
        <v>27</v>
      </c>
      <c r="B30" s="22" t="s">
        <v>56</v>
      </c>
      <c r="C30" s="21" t="s">
        <v>57</v>
      </c>
      <c r="D30" s="31">
        <v>360</v>
      </c>
      <c r="E30" s="31">
        <v>426.66666666666669</v>
      </c>
      <c r="F30" s="29">
        <f>+[1]Cal!H38</f>
        <v>460</v>
      </c>
      <c r="G30" s="33">
        <f t="shared" si="4"/>
        <v>7.8124999999999958E-2</v>
      </c>
      <c r="H30" s="33">
        <f t="shared" si="5"/>
        <v>0.27777777777777779</v>
      </c>
      <c r="M30" t="s">
        <v>64</v>
      </c>
    </row>
    <row r="31" spans="1:14" ht="15.75">
      <c r="A31" s="17">
        <v>28</v>
      </c>
      <c r="B31" s="18" t="s">
        <v>58</v>
      </c>
      <c r="C31" s="19" t="s">
        <v>59</v>
      </c>
      <c r="D31" s="32">
        <v>2050</v>
      </c>
      <c r="E31" s="32">
        <v>2533.3333333333335</v>
      </c>
      <c r="F31" s="34">
        <f>+[1]Cal!H55</f>
        <v>2480</v>
      </c>
      <c r="G31" s="35">
        <f t="shared" si="4"/>
        <v>-2.1052631578947427E-2</v>
      </c>
      <c r="H31" s="35">
        <f t="shared" si="5"/>
        <v>0.2097560975609756</v>
      </c>
      <c r="J31" t="s">
        <v>64</v>
      </c>
      <c r="K31" t="s">
        <v>64</v>
      </c>
    </row>
    <row r="32" spans="1:14" ht="15.75">
      <c r="A32" s="20">
        <v>29</v>
      </c>
      <c r="B32" s="22" t="s">
        <v>60</v>
      </c>
      <c r="C32" s="21" t="s">
        <v>82</v>
      </c>
      <c r="D32" s="31">
        <v>2496.67</v>
      </c>
      <c r="E32" s="60">
        <v>3290</v>
      </c>
      <c r="F32" s="47">
        <f>+[1]Cal!H52</f>
        <v>3140</v>
      </c>
      <c r="G32" s="33">
        <f t="shared" si="4"/>
        <v>-4.5592705167173252E-2</v>
      </c>
      <c r="H32" s="33">
        <f>+(F32-D32)/D32</f>
        <v>0.25767522339756554</v>
      </c>
    </row>
    <row r="33" spans="1:13" ht="16.5" thickBot="1">
      <c r="A33" s="26">
        <v>30</v>
      </c>
      <c r="B33" s="27" t="s">
        <v>61</v>
      </c>
      <c r="C33" s="28" t="s">
        <v>62</v>
      </c>
      <c r="D33" s="32">
        <v>1020</v>
      </c>
      <c r="E33" s="32"/>
      <c r="F33" s="34"/>
      <c r="G33" s="35"/>
      <c r="H33" s="35"/>
    </row>
    <row r="34" spans="1:13">
      <c r="A34" s="36" t="s">
        <v>87</v>
      </c>
      <c r="B34" s="36"/>
      <c r="C34" s="36"/>
      <c r="D34" s="36"/>
      <c r="E34" s="36"/>
      <c r="F34" s="36"/>
      <c r="G34" s="36"/>
      <c r="H34" s="30"/>
      <c r="L34" t="s">
        <v>64</v>
      </c>
    </row>
    <row r="35" spans="1:13">
      <c r="A35" s="36" t="s">
        <v>86</v>
      </c>
      <c r="B35" s="36"/>
      <c r="C35" s="36"/>
      <c r="D35" s="37"/>
      <c r="E35" s="36"/>
      <c r="F35" s="36"/>
      <c r="G35" s="36"/>
      <c r="H35" s="30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2026-01-13T03:39:16Z</cp:lastPrinted>
  <dcterms:created xsi:type="dcterms:W3CDTF">2021-06-15T08:30:18Z</dcterms:created>
  <dcterms:modified xsi:type="dcterms:W3CDTF">2026-02-04T15:14:10Z</dcterms:modified>
</cp:coreProperties>
</file>