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7260" activeTab="1"/>
  </bookViews>
  <sheets>
    <sheet name="Wholesale" sheetId="2" r:id="rId1"/>
    <sheet name="Retail" sheetId="96" r:id="rId2"/>
  </sheets>
  <calcPr calcId="144525"/>
</workbook>
</file>

<file path=xl/calcChain.xml><?xml version="1.0" encoding="utf-8"?>
<calcChain xmlns="http://schemas.openxmlformats.org/spreadsheetml/2006/main">
  <c r="H25" i="96" l="1"/>
  <c r="H16" i="2"/>
  <c r="H35" i="2"/>
  <c r="G35" i="2"/>
  <c r="H26" i="2"/>
  <c r="G33" i="96" l="1"/>
  <c r="G26" i="2"/>
  <c r="H33" i="96" l="1"/>
  <c r="H23" i="96" l="1"/>
  <c r="H32" i="96"/>
  <c r="H30" i="96"/>
  <c r="H28" i="96"/>
  <c r="H26" i="96"/>
  <c r="H22" i="96"/>
  <c r="H20" i="96"/>
  <c r="H18" i="96"/>
  <c r="H12" i="96"/>
  <c r="H10" i="96"/>
  <c r="H31" i="96"/>
  <c r="H29" i="96"/>
  <c r="H27" i="96"/>
  <c r="H21" i="96"/>
  <c r="H19" i="96"/>
  <c r="H17" i="96"/>
  <c r="H11" i="96"/>
  <c r="G24" i="96" l="1"/>
  <c r="G31" i="96"/>
  <c r="G29" i="96"/>
  <c r="G27" i="96"/>
  <c r="G23" i="96"/>
  <c r="G21" i="96"/>
  <c r="G19" i="96"/>
  <c r="G17" i="96"/>
  <c r="G32" i="96"/>
  <c r="G30" i="96"/>
  <c r="G28" i="96"/>
  <c r="G26" i="96"/>
  <c r="G22" i="96"/>
  <c r="G20" i="96"/>
  <c r="G18" i="96"/>
  <c r="G12" i="96"/>
  <c r="G5" i="96"/>
  <c r="G6" i="96"/>
  <c r="G7" i="96"/>
  <c r="G8" i="96"/>
  <c r="G9" i="96"/>
  <c r="G10" i="96"/>
  <c r="G11" i="96"/>
  <c r="H17" i="2" l="1"/>
  <c r="G16" i="2"/>
  <c r="G17" i="2" l="1"/>
  <c r="G20" i="2" l="1"/>
  <c r="H21" i="2" l="1"/>
  <c r="G21" i="2"/>
  <c r="H19" i="2" l="1"/>
  <c r="G23" i="2" l="1"/>
  <c r="H23" i="2" l="1"/>
  <c r="H20" i="2" l="1"/>
  <c r="H24" i="96" l="1"/>
  <c r="H7" i="2" l="1"/>
  <c r="G15" i="2" l="1"/>
  <c r="H15" i="2"/>
  <c r="G13" i="2" l="1"/>
  <c r="G11" i="2"/>
  <c r="H29" i="2" l="1"/>
  <c r="H13" i="2" l="1"/>
  <c r="H33" i="2" l="1"/>
  <c r="H34" i="2"/>
  <c r="G7" i="2" l="1"/>
  <c r="H12" i="2" l="1"/>
  <c r="H9" i="96" l="1"/>
  <c r="H8" i="96"/>
  <c r="H7" i="96"/>
  <c r="H6" i="96"/>
  <c r="H5" i="96"/>
  <c r="G4" i="96"/>
  <c r="H31" i="2" l="1"/>
  <c r="H9" i="2" l="1"/>
  <c r="H10" i="2" l="1"/>
  <c r="H6" i="2"/>
  <c r="H32" i="2" l="1"/>
  <c r="H25" i="2"/>
  <c r="G12" i="2" l="1"/>
  <c r="G4" i="2" l="1"/>
  <c r="H18" i="2" l="1"/>
  <c r="G34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<sst xmlns="http://schemas.openxmlformats.org/spreadsheetml/2006/main" count="325" uniqueCount="97">
  <si>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</si>
  <si>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</si>
  <si>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</si>
  <si>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</si>
  <si>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</si>
  <si>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</si>
  <si>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</si>
  <si>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</si>
  <si>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</si>
  <si>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</si>
  <si>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</si>
  <si>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</si>
  <si>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</si>
  <si>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</si>
  <si>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</si>
  <si>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</si>
  <si>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</si>
  <si>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</si>
  <si>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</si>
  <si>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</si>
  <si>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</si>
  <si>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</si>
  <si>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</si>
  <si>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</si>
  <si>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</si>
  <si>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</si>
  <si>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</si>
  <si>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</si>
  <si>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</si>
  <si>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</si>
  <si>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</si>
  <si>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</si>
  <si>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</si>
  <si>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</si>
  <si>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</si>
  <si>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</si>
  <si>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</si>
  <si>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</si>
  <si>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</si>
  <si>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</si>
  <si>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</si>
  <si>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</si>
  <si>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</si>
  <si>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</si>
  <si>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</si>
  <si>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</si>
  <si>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</si>
  <si>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</si>
  <si>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</si>
  <si>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</si>
  <si>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</si>
  <si>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</si>
  <si>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</si>
  <si>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</si>
  <si>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</si>
  <si>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</si>
  <si>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</si>
  <si>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</si>
  <si>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</si>
  <si>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</si>
  <si>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</si>
  <si>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</si>
  <si>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</si>
  <si>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</si>
  <si>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</si>
  <si>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</si>
  <si>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</si>
  <si>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</si>
  <si>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</si>
  <si>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</si>
  <si>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</si>
  <si>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</si>
  <si>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</si>
  <si>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</si>
  <si>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</si>
  <si>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</si>
  <si>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</si>
  <si>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</si>
  <si>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</si>
  <si>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</si>
  <si>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</si>
  <si>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</si>
  <si>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</si>
  <si>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</si>
  <si>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</si>
  <si>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</si>
  <si>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</si>
  <si>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</si>
  <si>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</si>
  <si>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</si>
  <si>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</si>
  <si>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Nov.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</si>
  <si>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Nov.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</si>
  <si>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Nov.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</si>
  <si>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week of Nov.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</si>
  <si>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week of Nov.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</si>
  <si>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 xml:space="preserve"> week of Nov.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</si>
</sst>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8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2" fontId="18" fillId="0" borderId="2" xfId="0" applyNumberFormat="1" applyFont="1" applyBorder="1"/>
    <xf numFmtId="2" fontId="20" fillId="2" borderId="15" xfId="0" applyNumberFormat="1" applyFont="1" applyFill="1" applyBorder="1"/>
    <xf numFmtId="2" fontId="0" fillId="0" borderId="2" xfId="0" applyNumberFormat="1" applyFont="1" applyBorder="1"/>
    <xf numFmtId="2" fontId="36" fillId="4" borderId="2" xfId="0" applyNumberFormat="1" applyFont="1" applyFill="1" applyBorder="1"/>
    <xf numFmtId="2" fontId="36" fillId="7" borderId="2" xfId="0" applyNumberFormat="1" applyFont="1" applyFill="1" applyBorder="1"/>
    <xf numFmtId="2" fontId="0" fillId="7" borderId="2" xfId="0" applyNumberFormat="1" applyFont="1" applyFill="1" applyBorder="1"/>
    <xf numFmtId="2" fontId="29" fillId="2" borderId="2" xfId="0" applyNumberFormat="1" applyFont="1" applyFill="1" applyBorder="1" applyAlignment="1"/>
    <xf numFmtId="2" fontId="20" fillId="0" borderId="2" xfId="0" applyNumberFormat="1" applyFont="1" applyBorder="1"/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/>
    <xf numFmtId="0" fontId="22" fillId="4" borderId="2" xfId="0" applyFont="1" applyFill="1" applyBorder="1" applyAlignment="1">
      <alignment wrapText="1"/>
    </xf>
    <xf numFmtId="2" fontId="34" fillId="2" borderId="2" xfId="0" applyNumberFormat="1" applyFont="1" applyFill="1" applyBorder="1" applyAlignment="1"/>
    <xf numFmtId="2" fontId="29" fillId="7" borderId="2" xfId="0" applyNumberFormat="1" applyFont="1" applyFill="1" applyBorder="1" applyAlignment="1"/>
    <xf numFmtId="2" fontId="17" fillId="6" borderId="2" xfId="1" applyNumberFormat="1" applyFont="1" applyFill="1" applyBorder="1" applyAlignment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B19" zoomScaleNormal="100" workbookViewId="0">
      <selection activeCell="M7" sqref="M7"/>
    </sheetView>
  </sheetViews>
  <sheetFormatPr defaultColWidth="9.140625" defaultRowHeight="15"/>
  <cols>
    <col min="1" max="1" width="4.28515625" customWidth="1"/>
    <col min="2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66" t="s">
        <v>63</v>
      </c>
      <c r="B1" s="67"/>
      <c r="C1" s="67"/>
      <c r="D1" s="67"/>
      <c r="E1" s="67"/>
      <c r="F1" s="67"/>
      <c r="G1" s="68"/>
      <c r="H1" s="68"/>
    </row>
    <row r="2" spans="1:17" ht="67.5" customHeight="1">
      <c r="A2" s="69" t="s">
        <v>1</v>
      </c>
      <c r="B2" s="69"/>
      <c r="C2" s="69"/>
      <c r="D2" s="44">
        <v>2024</v>
      </c>
      <c r="E2" s="72">
        <v>2025</v>
      </c>
      <c r="F2" s="73"/>
      <c r="G2" s="70" t="s">
        <v>96</v>
      </c>
      <c r="H2" s="70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71" t="s">
        <v>2</v>
      </c>
      <c r="B3" s="71"/>
      <c r="C3" s="17" t="s">
        <v>3</v>
      </c>
      <c r="D3" s="84" t="s">
        <v>94</v>
      </c>
      <c r="E3" s="84" t="s">
        <v>95</v>
      </c>
      <c r="F3" s="84" t="s">
        <v>94</v>
      </c>
      <c r="G3" s="9" t="s">
        <v>4</v>
      </c>
      <c r="H3" s="9" t="s">
        <v>5</v>
      </c>
      <c r="J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1700</v>
      </c>
      <c r="E4" s="60">
        <v>2100</v>
      </c>
      <c r="F4" s="38">
        <v>1771.4285714285713</v>
      </c>
      <c r="G4" s="15">
        <f t="shared" ref="G4:G35" si="0">+(F4-E4)/E4</f>
        <v>-0.15646258503401364</v>
      </c>
      <c r="H4" s="4">
        <f t="shared" ref="H4:H35" si="1">+((F4-D4)/D4)</f>
        <v>4.2016806722689017E-2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1200</v>
      </c>
      <c r="E5" s="48">
        <v>1160</v>
      </c>
      <c r="F5" s="43">
        <v>1016.6666666666666</v>
      </c>
      <c r="G5" s="16">
        <f t="shared" si="0"/>
        <v>-0.12356321839080463</v>
      </c>
      <c r="H5" s="10">
        <f t="shared" si="1"/>
        <v>-0.15277777777777782</v>
      </c>
      <c r="I5" t="s">
        <v>85</v>
      </c>
      <c r="J5" t="s">
        <v>64</v>
      </c>
      <c r="K5" t="s">
        <v>64</v>
      </c>
      <c r="L5" t="s">
        <v>85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1060</v>
      </c>
      <c r="E6" s="61">
        <v>1191.6666666666667</v>
      </c>
      <c r="F6" s="46">
        <v>1225</v>
      </c>
      <c r="G6" s="18">
        <f t="shared" si="0"/>
        <v>2.7972027972027906E-2</v>
      </c>
      <c r="H6" s="4">
        <f t="shared" si="1"/>
        <v>0.15566037735849056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850</v>
      </c>
      <c r="E7" s="62">
        <v>800</v>
      </c>
      <c r="F7" s="47">
        <v>900</v>
      </c>
      <c r="G7" s="16">
        <f t="shared" si="0"/>
        <v>0.125</v>
      </c>
      <c r="H7" s="10">
        <f t="shared" si="1"/>
        <v>5.8823529411764705E-2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1696.4285714285713</v>
      </c>
      <c r="E8" s="60">
        <v>1860</v>
      </c>
      <c r="F8" s="38">
        <v>1800</v>
      </c>
      <c r="G8" s="15">
        <f t="shared" si="0"/>
        <v>-3.2258064516129031E-2</v>
      </c>
      <c r="H8" s="4">
        <f t="shared" si="1"/>
        <v>6.1052631578947428E-2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667.85714285714289</v>
      </c>
      <c r="E9" s="62">
        <v>925</v>
      </c>
      <c r="F9" s="47">
        <v>830</v>
      </c>
      <c r="G9" s="16">
        <f t="shared" si="0"/>
        <v>-0.10270270270270271</v>
      </c>
      <c r="H9" s="10">
        <f t="shared" si="1"/>
        <v>0.24278074866310154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1341.6666666666667</v>
      </c>
      <c r="E10" s="60">
        <v>1366.6666666666667</v>
      </c>
      <c r="F10" s="38">
        <v>1392.8571428571429</v>
      </c>
      <c r="G10" s="15">
        <f t="shared" si="0"/>
        <v>1.9163763066202058E-2</v>
      </c>
      <c r="H10" s="4">
        <f t="shared" si="1"/>
        <v>3.8154392191659239E-2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455</v>
      </c>
      <c r="E11" s="53">
        <v>295.83333333333331</v>
      </c>
      <c r="F11" s="47">
        <v>303.57142857142856</v>
      </c>
      <c r="G11" s="16">
        <f t="shared" si="0"/>
        <v>2.6156941649899408E-2</v>
      </c>
      <c r="H11" s="10">
        <f t="shared" si="1"/>
        <v>-0.3328100470957614</v>
      </c>
      <c r="K11" t="s">
        <v>64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937.5</v>
      </c>
      <c r="E12" s="83">
        <v>1133.3333333333333</v>
      </c>
      <c r="F12" s="64">
        <v>1028.5714285714287</v>
      </c>
      <c r="G12" s="18">
        <f t="shared" si="0"/>
        <v>-9.2436974789915818E-2</v>
      </c>
      <c r="H12" s="4">
        <f t="shared" si="1"/>
        <v>9.7142857142857253E-2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900</v>
      </c>
      <c r="E13" s="53">
        <v>645.83333333333337</v>
      </c>
      <c r="F13" s="47">
        <v>640</v>
      </c>
      <c r="G13" s="16">
        <f t="shared" si="0"/>
        <v>-9.0322580645161871E-3</v>
      </c>
      <c r="H13" s="10">
        <f t="shared" si="1"/>
        <v>-0.28888888888888886</v>
      </c>
      <c r="J13" t="s">
        <v>64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714.28571428571433</v>
      </c>
      <c r="E14" s="60">
        <v>475</v>
      </c>
      <c r="F14" s="38">
        <v>675</v>
      </c>
      <c r="G14" s="15">
        <f t="shared" si="0"/>
        <v>0.42105263157894735</v>
      </c>
      <c r="H14" s="4">
        <f t="shared" si="1"/>
        <v>-5.5000000000000063E-2</v>
      </c>
    </row>
    <row r="15" spans="1:17" ht="15.75">
      <c r="A15" s="1">
        <v>12</v>
      </c>
      <c r="B15" s="12" t="s">
        <v>26</v>
      </c>
      <c r="C15" s="13" t="s">
        <v>27</v>
      </c>
      <c r="D15" s="55">
        <v>300</v>
      </c>
      <c r="E15" s="62">
        <v>181.25</v>
      </c>
      <c r="F15" s="47">
        <v>270.83333333333331</v>
      </c>
      <c r="G15" s="16">
        <f t="shared" si="0"/>
        <v>0.49425287356321829</v>
      </c>
      <c r="H15" s="10">
        <f t="shared" si="1"/>
        <v>-9.7222222222222279E-2</v>
      </c>
      <c r="J15" t="s">
        <v>64</v>
      </c>
      <c r="K15" t="s">
        <v>64</v>
      </c>
      <c r="L15" t="s">
        <v>64</v>
      </c>
      <c r="N15" t="s">
        <v>64</v>
      </c>
      <c r="O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462.5</v>
      </c>
      <c r="E16" s="60">
        <v>283.33333333333331</v>
      </c>
      <c r="F16" s="38">
        <v>345.83333333333331</v>
      </c>
      <c r="G16" s="15">
        <f t="shared" si="0"/>
        <v>0.22058823529411767</v>
      </c>
      <c r="H16" s="4">
        <f t="shared" si="1"/>
        <v>-0.25225225225225228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366.66666666666669</v>
      </c>
      <c r="E17" s="63">
        <v>266.66666666666669</v>
      </c>
      <c r="F17" s="39">
        <v>300</v>
      </c>
      <c r="G17" s="16">
        <f t="shared" si="0"/>
        <v>0.12499999999999992</v>
      </c>
      <c r="H17" s="10">
        <f t="shared" si="1"/>
        <v>-0.18181818181818185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1575</v>
      </c>
      <c r="E18" s="60">
        <v>1650</v>
      </c>
      <c r="F18" s="38">
        <v>1721.4285714285713</v>
      </c>
      <c r="G18" s="15">
        <f t="shared" si="0"/>
        <v>4.3290043290043233E-2</v>
      </c>
      <c r="H18" s="4">
        <f t="shared" si="1"/>
        <v>9.2970521541950055E-2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2150</v>
      </c>
      <c r="E19" s="63">
        <v>2066.6666666666665</v>
      </c>
      <c r="F19" s="39">
        <v>2142.8571428571427</v>
      </c>
      <c r="G19" s="16">
        <f t="shared" si="0"/>
        <v>3.6866359447004587E-2</v>
      </c>
      <c r="H19" s="10">
        <f>+((F19-D19)/D19)</f>
        <v>-3.3222591362127153E-3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600</v>
      </c>
      <c r="E20" s="60">
        <v>600</v>
      </c>
      <c r="F20" s="38">
        <v>708.33333333333337</v>
      </c>
      <c r="G20" s="15">
        <f t="shared" si="0"/>
        <v>0.18055555555555561</v>
      </c>
      <c r="H20" s="4">
        <f t="shared" si="1"/>
        <v>0.18055555555555561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750</v>
      </c>
      <c r="E21" s="63">
        <v>870</v>
      </c>
      <c r="F21" s="39">
        <v>971.42857142857144</v>
      </c>
      <c r="G21" s="16">
        <f t="shared" ref="G21" si="2">+(F21-E21)/E21</f>
        <v>0.11658456486042695</v>
      </c>
      <c r="H21" s="10">
        <f>+((F21-D21)/D21)</f>
        <v>0.29523809523809524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1080</v>
      </c>
      <c r="E22" s="60">
        <v>1350</v>
      </c>
      <c r="F22" s="38">
        <v>1271.4285714285713</v>
      </c>
      <c r="G22" s="15">
        <f t="shared" si="0"/>
        <v>-5.8201058201058274E-2</v>
      </c>
      <c r="H22" s="4">
        <f t="shared" si="1"/>
        <v>0.17724867724867716</v>
      </c>
    </row>
    <row r="23" spans="1:17" ht="15.75">
      <c r="A23" s="11">
        <v>20</v>
      </c>
      <c r="B23" s="12" t="s">
        <v>41</v>
      </c>
      <c r="C23" s="14" t="s">
        <v>42</v>
      </c>
      <c r="D23" s="55">
        <v>590</v>
      </c>
      <c r="E23" s="63">
        <v>466.66666666666669</v>
      </c>
      <c r="F23" s="39">
        <v>516.66666666666663</v>
      </c>
      <c r="G23" s="16">
        <f t="shared" si="0"/>
        <v>0.10714285714285701</v>
      </c>
      <c r="H23" s="10">
        <f t="shared" si="1"/>
        <v>-0.12429378531073453</v>
      </c>
      <c r="K23" t="s">
        <v>64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737.5</v>
      </c>
      <c r="E24" s="60">
        <v>933.33333333333337</v>
      </c>
      <c r="F24" s="38">
        <v>960</v>
      </c>
      <c r="G24" s="15">
        <f t="shared" si="0"/>
        <v>2.8571428571428529E-2</v>
      </c>
      <c r="H24" s="4">
        <f t="shared" si="1"/>
        <v>0.30169491525423731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764.28571428571433</v>
      </c>
      <c r="E25" s="57">
        <v>845.83333333333337</v>
      </c>
      <c r="F25" s="86">
        <v>817.85714285714289</v>
      </c>
      <c r="G25" s="16">
        <f t="shared" si="0"/>
        <v>-3.3075299085151305E-2</v>
      </c>
      <c r="H25" s="10">
        <f t="shared" si="1"/>
        <v>7.0093457943925214E-2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1270</v>
      </c>
      <c r="E26" s="60">
        <v>1033.3333333333333</v>
      </c>
      <c r="F26" s="38">
        <v>1400</v>
      </c>
      <c r="G26" s="15">
        <f t="shared" si="0"/>
        <v>0.35483870967741943</v>
      </c>
      <c r="H26" s="4">
        <f t="shared" si="1"/>
        <v>0.10236220472440945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1066.6666666666667</v>
      </c>
      <c r="E27" s="63">
        <v>1066.6666666666667</v>
      </c>
      <c r="F27" s="39">
        <v>1175</v>
      </c>
      <c r="G27" s="16">
        <f t="shared" si="0"/>
        <v>0.10156249999999992</v>
      </c>
      <c r="H27" s="10">
        <f t="shared" si="1"/>
        <v>0.10156249999999992</v>
      </c>
      <c r="J27" t="s">
        <v>64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576.42857142857144</v>
      </c>
      <c r="E28" s="60">
        <v>579.16666666666663</v>
      </c>
      <c r="F28" s="38">
        <v>721.42857142857144</v>
      </c>
      <c r="G28" s="15">
        <f t="shared" si="0"/>
        <v>0.24563206577595079</v>
      </c>
      <c r="H28" s="4">
        <f t="shared" si="1"/>
        <v>0.25154894671623296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465</v>
      </c>
      <c r="E29" s="63">
        <v>500</v>
      </c>
      <c r="F29" s="39">
        <v>575</v>
      </c>
      <c r="G29" s="16">
        <f t="shared" si="0"/>
        <v>0.15</v>
      </c>
      <c r="H29" s="10">
        <f t="shared" si="1"/>
        <v>0.23655913978494625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550</v>
      </c>
      <c r="E30" s="60">
        <v>612.5</v>
      </c>
      <c r="F30" s="38">
        <v>578.57142857142856</v>
      </c>
      <c r="G30" s="15">
        <f t="shared" si="0"/>
        <v>-5.5393586005830928E-2</v>
      </c>
      <c r="H30" s="4">
        <f t="shared" si="1"/>
        <v>5.1948051948051917E-2</v>
      </c>
      <c r="K30" t="s">
        <v>64</v>
      </c>
      <c r="L30" t="s">
        <v>64</v>
      </c>
      <c r="M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675</v>
      </c>
      <c r="E31" s="63">
        <v>733.33333333333337</v>
      </c>
      <c r="F31" s="39">
        <v>707.14</v>
      </c>
      <c r="G31" s="16">
        <f t="shared" si="0"/>
        <v>-3.5718181818181885E-2</v>
      </c>
      <c r="H31" s="10">
        <f t="shared" si="1"/>
        <v>4.7614814814814797E-2</v>
      </c>
      <c r="K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280.83333333333331</v>
      </c>
      <c r="E32" s="60">
        <v>195</v>
      </c>
      <c r="F32" s="38">
        <v>179.16666666666666</v>
      </c>
      <c r="G32" s="15">
        <f t="shared" si="0"/>
        <v>-8.1196581196581241E-2</v>
      </c>
      <c r="H32" s="4">
        <f t="shared" si="1"/>
        <v>-0.36201780415430268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1800</v>
      </c>
      <c r="E33" s="63">
        <v>1675</v>
      </c>
      <c r="F33" s="39">
        <v>1785.7142857142858</v>
      </c>
      <c r="G33" s="16">
        <f t="shared" si="0"/>
        <v>6.60980810234542E-2</v>
      </c>
      <c r="H33" s="10">
        <f t="shared" si="1"/>
        <v>-7.9365079365078996E-3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1900</v>
      </c>
      <c r="E34" s="60">
        <v>1900</v>
      </c>
      <c r="F34" s="85">
        <v>2092.8571428571427</v>
      </c>
      <c r="G34" s="18">
        <f t="shared" si="0"/>
        <v>0.10150375939849614</v>
      </c>
      <c r="H34" s="49">
        <f t="shared" si="1"/>
        <v>0.10150375939849614</v>
      </c>
      <c r="J34" t="s">
        <v>64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483.33333333333331</v>
      </c>
      <c r="E35" s="63">
        <v>600</v>
      </c>
      <c r="F35" s="39">
        <v>450</v>
      </c>
      <c r="G35" s="16">
        <f t="shared" si="0"/>
        <v>-0.25</v>
      </c>
      <c r="H35" s="10">
        <f t="shared" si="1"/>
        <v>-6.8965517241379268E-2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E36" s="42"/>
      <c r="F36" s="42"/>
      <c r="G36" s="8"/>
      <c r="H36" s="8"/>
      <c r="L36" t="s">
        <v>64</v>
      </c>
    </row>
    <row r="37" spans="1:16">
      <c r="K37" t="s">
        <v>64</v>
      </c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J23" sqref="J23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74" t="s">
        <v>0</v>
      </c>
      <c r="B1" s="75"/>
      <c r="C1" s="75"/>
      <c r="D1" s="75"/>
      <c r="E1" s="75"/>
      <c r="F1" s="75"/>
      <c r="G1" s="75"/>
      <c r="H1" s="75"/>
    </row>
    <row r="2" spans="1:15" ht="57" customHeight="1">
      <c r="A2" s="76" t="s">
        <v>1</v>
      </c>
      <c r="B2" s="77"/>
      <c r="C2" s="78"/>
      <c r="D2" s="50">
        <v>2024</v>
      </c>
      <c r="E2" s="82">
        <v>2025</v>
      </c>
      <c r="F2" s="82"/>
      <c r="G2" s="79" t="s">
        <v>93</v>
      </c>
      <c r="H2" s="79"/>
      <c r="I2" t="s">
        <v>64</v>
      </c>
      <c r="M2" t="s">
        <v>64</v>
      </c>
    </row>
    <row r="3" spans="1:15" ht="32.25">
      <c r="A3" s="80" t="s">
        <v>2</v>
      </c>
      <c r="B3" s="81"/>
      <c r="C3" s="25" t="s">
        <v>3</v>
      </c>
      <c r="D3" s="56" t="s">
        <v>92</v>
      </c>
      <c r="E3" s="56" t="s">
        <v>91</v>
      </c>
      <c r="F3" s="56" t="s">
        <v>92</v>
      </c>
      <c r="G3" s="51" t="s">
        <v>4</v>
      </c>
      <c r="H3" s="51" t="s">
        <v>5</v>
      </c>
      <c r="J3" t="s">
        <v>64</v>
      </c>
      <c r="K3" t="s">
        <v>64</v>
      </c>
      <c r="M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3580</v>
      </c>
      <c r="E4" s="33">
        <v>3975</v>
      </c>
      <c r="F4" s="31">
        <v>3570</v>
      </c>
      <c r="G4" s="35">
        <f t="shared" ref="G4:G13" si="0">(F4-E4)/E4</f>
        <v>-0.10188679245283019</v>
      </c>
      <c r="H4" s="35">
        <f t="shared" ref="H4:H13" si="1">+(F4-D4)/D4</f>
        <v>-2.7932960893854749E-3</v>
      </c>
      <c r="K4" t="s">
        <v>64</v>
      </c>
      <c r="L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2526.67</v>
      </c>
      <c r="E5" s="34">
        <v>2512</v>
      </c>
      <c r="F5" s="36">
        <v>2336</v>
      </c>
      <c r="G5" s="37">
        <f t="shared" si="0"/>
        <v>-7.0063694267515922E-2</v>
      </c>
      <c r="H5" s="37">
        <f t="shared" si="1"/>
        <v>-7.546296113065816E-2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2140</v>
      </c>
      <c r="E6" s="33">
        <v>2286.67</v>
      </c>
      <c r="F6" s="31">
        <v>2340</v>
      </c>
      <c r="G6" s="35">
        <f t="shared" si="0"/>
        <v>2.3322123437137816E-2</v>
      </c>
      <c r="H6" s="35">
        <f t="shared" si="1"/>
        <v>9.3457943925233641E-2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2888</v>
      </c>
      <c r="E7" s="34">
        <v>2820</v>
      </c>
      <c r="F7" s="36">
        <v>2963.33</v>
      </c>
      <c r="G7" s="37">
        <f t="shared" si="0"/>
        <v>5.0826241134751746E-2</v>
      </c>
      <c r="H7" s="37">
        <f t="shared" si="1"/>
        <v>2.6083795013850389E-2</v>
      </c>
      <c r="K7" t="s">
        <v>64</v>
      </c>
      <c r="L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1140</v>
      </c>
      <c r="E8" s="33">
        <v>1766.67</v>
      </c>
      <c r="F8" s="31">
        <v>1700</v>
      </c>
      <c r="G8" s="35">
        <f t="shared" si="0"/>
        <v>-3.7737664645915804E-2</v>
      </c>
      <c r="H8" s="35">
        <f t="shared" si="1"/>
        <v>0.49122807017543857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2370</v>
      </c>
      <c r="E9" s="34">
        <v>2660</v>
      </c>
      <c r="F9" s="36">
        <v>2576</v>
      </c>
      <c r="G9" s="37">
        <f t="shared" si="0"/>
        <v>-3.1578947368421054E-2</v>
      </c>
      <c r="H9" s="37">
        <f t="shared" si="1"/>
        <v>8.6919831223628688E-2</v>
      </c>
      <c r="K9" t="s">
        <v>64</v>
      </c>
      <c r="L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650</v>
      </c>
      <c r="E10" s="33">
        <v>580</v>
      </c>
      <c r="F10" s="31">
        <v>585</v>
      </c>
      <c r="G10" s="35">
        <f>(F10-E10)/E10</f>
        <v>8.6206896551724137E-3</v>
      </c>
      <c r="H10" s="35">
        <f>+(F10-D10)/D10</f>
        <v>-0.1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1740</v>
      </c>
      <c r="E11" s="34">
        <v>2150</v>
      </c>
      <c r="F11" s="36">
        <v>2090</v>
      </c>
      <c r="G11" s="37">
        <f t="shared" si="0"/>
        <v>-2.7906976744186046E-2</v>
      </c>
      <c r="H11" s="37">
        <f t="shared" si="1"/>
        <v>0.20114942528735633</v>
      </c>
    </row>
    <row r="12" spans="1:15" ht="15.75">
      <c r="A12" s="22">
        <v>9</v>
      </c>
      <c r="B12" s="24" t="s">
        <v>22</v>
      </c>
      <c r="C12" s="23" t="s">
        <v>23</v>
      </c>
      <c r="D12" s="33">
        <v>1026.67</v>
      </c>
      <c r="E12" s="59">
        <v>984</v>
      </c>
      <c r="F12" s="52">
        <v>904</v>
      </c>
      <c r="G12" s="35">
        <f>(F12-E12)/E12</f>
        <v>-8.1300813008130079E-2</v>
      </c>
      <c r="H12" s="35">
        <f>+(F12-D12)/D12</f>
        <v>-0.11948337830071987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1006.67</v>
      </c>
      <c r="E13" s="34">
        <v>810</v>
      </c>
      <c r="F13" s="36"/>
      <c r="G13" s="37"/>
      <c r="H13" s="37"/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/>
      <c r="E14" s="33"/>
      <c r="F14" s="31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>
        <v>590</v>
      </c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>
        <v>610</v>
      </c>
      <c r="E16" s="33"/>
      <c r="F16" s="31"/>
      <c r="G16" s="35"/>
      <c r="H16" s="35"/>
      <c r="L16" t="s">
        <v>64</v>
      </c>
      <c r="M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1966.67</v>
      </c>
      <c r="E17" s="34">
        <v>1996</v>
      </c>
      <c r="F17" s="36">
        <v>2148</v>
      </c>
      <c r="G17" s="37">
        <f t="shared" ref="G17:G24" si="2">(F17-E17)/E17</f>
        <v>7.6152304609218444E-2</v>
      </c>
      <c r="H17" s="37">
        <f t="shared" ref="H17" si="3">+(F17-D17)/D17</f>
        <v>9.2201538641459885E-2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3390</v>
      </c>
      <c r="E18" s="33">
        <v>3200</v>
      </c>
      <c r="F18" s="31">
        <v>3530</v>
      </c>
      <c r="G18" s="35">
        <f t="shared" si="2"/>
        <v>0.10312499999999999</v>
      </c>
      <c r="H18" s="35">
        <f>+(F18-D18)/D18</f>
        <v>4.1297935103244837E-2</v>
      </c>
      <c r="N18" t="s">
        <v>64</v>
      </c>
    </row>
    <row r="19" spans="1:14" ht="15.75">
      <c r="A19" s="19">
        <v>16</v>
      </c>
      <c r="B19" s="20" t="s">
        <v>36</v>
      </c>
      <c r="C19" s="21" t="s">
        <v>37</v>
      </c>
      <c r="D19" s="34">
        <v>970</v>
      </c>
      <c r="E19" s="34">
        <v>1080</v>
      </c>
      <c r="F19" s="36">
        <v>1130</v>
      </c>
      <c r="G19" s="37">
        <f t="shared" si="2"/>
        <v>4.6296296296296294E-2</v>
      </c>
      <c r="H19" s="37">
        <f t="shared" ref="H19" si="4">+(F19-D19)/D19</f>
        <v>0.16494845360824742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953.33</v>
      </c>
      <c r="E20" s="33">
        <v>1173.33</v>
      </c>
      <c r="F20" s="31">
        <v>1195</v>
      </c>
      <c r="G20" s="35">
        <f t="shared" si="2"/>
        <v>1.8468802468188893E-2</v>
      </c>
      <c r="H20" s="35">
        <f>+(F20-D20)/D20</f>
        <v>0.25350088636673551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1795</v>
      </c>
      <c r="E21" s="34">
        <v>1980</v>
      </c>
      <c r="F21" s="36">
        <v>1950</v>
      </c>
      <c r="G21" s="37">
        <f t="shared" si="2"/>
        <v>-1.5151515151515152E-2</v>
      </c>
      <c r="H21" s="37">
        <f t="shared" ref="H21" si="5">+(F21-D21)/D21</f>
        <v>8.6350974930362118E-2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940</v>
      </c>
      <c r="E22" s="33">
        <v>906.67</v>
      </c>
      <c r="F22" s="31">
        <v>913.33</v>
      </c>
      <c r="G22" s="35">
        <f t="shared" si="2"/>
        <v>7.3455612295543933E-3</v>
      </c>
      <c r="H22" s="35">
        <f>+(F22-D22)/D22</f>
        <v>-2.8372340425531873E-2</v>
      </c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985</v>
      </c>
      <c r="E23" s="34">
        <v>1340</v>
      </c>
      <c r="F23" s="36">
        <v>1340</v>
      </c>
      <c r="G23" s="37">
        <f t="shared" si="2"/>
        <v>0</v>
      </c>
      <c r="H23" s="37">
        <f>+(F23-D23)/D23</f>
        <v>0.3604060913705584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1020</v>
      </c>
      <c r="E24" s="33">
        <v>1066.67</v>
      </c>
      <c r="F24" s="31">
        <v>1040</v>
      </c>
      <c r="G24" s="35">
        <f t="shared" si="2"/>
        <v>-2.5003046865478613E-2</v>
      </c>
      <c r="H24" s="35">
        <f t="shared" ref="H24" si="6">+(F22-D24)/D24</f>
        <v>-0.10457843137254898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1745</v>
      </c>
      <c r="E25" s="34"/>
      <c r="F25" s="36">
        <v>1700</v>
      </c>
      <c r="G25" s="37"/>
      <c r="H25" s="37">
        <f>+(F25-D25)/D25</f>
        <v>-2.5787965616045846E-2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1840</v>
      </c>
      <c r="E26" s="33">
        <v>2380</v>
      </c>
      <c r="F26" s="31">
        <v>2490</v>
      </c>
      <c r="G26" s="35">
        <f t="shared" ref="G26:G33" si="7">(F26-E26)/E26</f>
        <v>4.6218487394957986E-2</v>
      </c>
      <c r="H26" s="35">
        <f>+(F26-D26)/D26</f>
        <v>0.35326086956521741</v>
      </c>
    </row>
    <row r="27" spans="1:14" ht="15.75">
      <c r="A27" s="19">
        <v>24</v>
      </c>
      <c r="B27" s="20" t="s">
        <v>50</v>
      </c>
      <c r="C27" s="21" t="s">
        <v>51</v>
      </c>
      <c r="D27" s="34">
        <v>796</v>
      </c>
      <c r="E27" s="34">
        <v>910</v>
      </c>
      <c r="F27" s="36">
        <v>925</v>
      </c>
      <c r="G27" s="37">
        <f t="shared" si="7"/>
        <v>1.6483516483516484E-2</v>
      </c>
      <c r="H27" s="37">
        <f t="shared" ref="H27" si="8">+(F27-D27)/D27</f>
        <v>0.1620603015075377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893.33</v>
      </c>
      <c r="E28" s="33">
        <v>925</v>
      </c>
      <c r="F28" s="31">
        <v>908</v>
      </c>
      <c r="G28" s="35">
        <f t="shared" si="7"/>
        <v>-1.8378378378378378E-2</v>
      </c>
      <c r="H28" s="35">
        <f>+(F28-D28)/D28</f>
        <v>1.642170306605617E-2</v>
      </c>
    </row>
    <row r="29" spans="1:14" ht="15.75">
      <c r="A29" s="19">
        <v>26</v>
      </c>
      <c r="B29" s="20" t="s">
        <v>54</v>
      </c>
      <c r="C29" s="21" t="s">
        <v>55</v>
      </c>
      <c r="D29" s="34">
        <v>980</v>
      </c>
      <c r="E29" s="34">
        <v>1015</v>
      </c>
      <c r="F29" s="36">
        <v>953.33</v>
      </c>
      <c r="G29" s="37">
        <f t="shared" si="7"/>
        <v>-6.0758620689655131E-2</v>
      </c>
      <c r="H29" s="37">
        <f t="shared" ref="H29" si="9">+(F29-D29)/D29</f>
        <v>-2.7214285714285674E-2</v>
      </c>
    </row>
    <row r="30" spans="1:14" ht="15.75">
      <c r="A30" s="22">
        <v>27</v>
      </c>
      <c r="B30" s="24" t="s">
        <v>56</v>
      </c>
      <c r="C30" s="23" t="s">
        <v>57</v>
      </c>
      <c r="D30" s="33">
        <v>400</v>
      </c>
      <c r="E30" s="33">
        <v>350</v>
      </c>
      <c r="F30" s="31">
        <v>335</v>
      </c>
      <c r="G30" s="35">
        <f t="shared" si="7"/>
        <v>-4.2857142857142858E-2</v>
      </c>
      <c r="H30" s="35">
        <f>+(F30-D30)/D30</f>
        <v>-0.16250000000000001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2150</v>
      </c>
      <c r="E31" s="34">
        <v>2250</v>
      </c>
      <c r="F31" s="36">
        <v>2300</v>
      </c>
      <c r="G31" s="37">
        <f t="shared" si="7"/>
        <v>2.2222222222222223E-2</v>
      </c>
      <c r="H31" s="37">
        <f t="shared" ref="H31:H33" si="10">+(F31-D31)/D31</f>
        <v>6.9767441860465115E-2</v>
      </c>
    </row>
    <row r="32" spans="1:14" ht="15.75">
      <c r="A32" s="22">
        <v>29</v>
      </c>
      <c r="B32" s="24" t="s">
        <v>60</v>
      </c>
      <c r="C32" s="23" t="s">
        <v>82</v>
      </c>
      <c r="D32" s="33">
        <v>2540</v>
      </c>
      <c r="E32" s="65">
        <v>3075</v>
      </c>
      <c r="F32" s="58">
        <v>3090</v>
      </c>
      <c r="G32" s="35">
        <f t="shared" si="7"/>
        <v>4.8780487804878049E-3</v>
      </c>
      <c r="H32" s="35">
        <f>+(F32-D32)/D32</f>
        <v>0.21653543307086615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990</v>
      </c>
      <c r="E33" s="87">
        <v>1080</v>
      </c>
      <c r="F33" s="36">
        <v>980</v>
      </c>
      <c r="G33" s="37">
        <f t="shared" si="7"/>
        <v>-9.2592592592592587E-2</v>
      </c>
      <c r="H33" s="37">
        <f t="shared" si="10"/>
        <v>-1.0101010101010102E-2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H37" t="s">
        <v>64</v>
      </c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2025-11-11T03:32:04Z</cp:lastPrinted>
  <dcterms:created xsi:type="dcterms:W3CDTF">2021-06-15T08:30:18Z</dcterms:created>
  <dcterms:modified xsi:type="dcterms:W3CDTF">2025-11-17T10:10:09Z</dcterms:modified>
</cp:coreProperties>
</file>