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 activeTab="1"/>
  </bookViews>
  <sheets>
    <sheet name="Wholesale" sheetId="2" r:id="rId1"/>
    <sheet name="Retail" sheetId="96" r:id="rId2"/>
  </sheets>
  <calcPr calcId="144525"/>
</workbook>
</file>

<file path=xl/calcChain.xml><?xml version="1.0" encoding="utf-8"?>
<calcChain xmlns="http://schemas.openxmlformats.org/spreadsheetml/2006/main">
  <c r="H16" i="96" l="1"/>
  <c r="H23" i="96"/>
  <c r="H32" i="96"/>
  <c r="H30" i="96"/>
  <c r="H28" i="96"/>
  <c r="H26" i="96"/>
  <c r="H22" i="96"/>
  <c r="H20" i="96"/>
  <c r="H18" i="96"/>
  <c r="H12" i="96"/>
  <c r="H10" i="96"/>
  <c r="H31" i="96"/>
  <c r="H29" i="96"/>
  <c r="H27" i="96"/>
  <c r="H21" i="96"/>
  <c r="H19" i="96"/>
  <c r="H17" i="96"/>
  <c r="H13" i="96"/>
  <c r="H11" i="96"/>
  <c r="G24" i="96" l="1"/>
  <c r="G31" i="96"/>
  <c r="G29" i="96"/>
  <c r="G27" i="96"/>
  <c r="G23" i="96"/>
  <c r="G21" i="96"/>
  <c r="G19" i="96"/>
  <c r="G17" i="96"/>
  <c r="G32" i="96"/>
  <c r="G30" i="96"/>
  <c r="G28" i="96"/>
  <c r="G26" i="96"/>
  <c r="G22" i="96"/>
  <c r="G20" i="96"/>
  <c r="G16" i="96"/>
  <c r="G18" i="96"/>
  <c r="G12" i="96"/>
  <c r="G5" i="96"/>
  <c r="G6" i="96"/>
  <c r="G7" i="96"/>
  <c r="G8" i="96"/>
  <c r="G9" i="96"/>
  <c r="G10" i="96"/>
  <c r="G11" i="96"/>
  <c r="G13" i="96"/>
  <c r="H17" i="2" l="1"/>
  <c r="G16" i="2"/>
  <c r="G17" i="2" l="1"/>
  <c r="G20" i="2" l="1"/>
  <c r="H21" i="2" l="1"/>
  <c r="G21" i="2"/>
  <c r="H19" i="2" l="1"/>
  <c r="G23" i="2" l="1"/>
  <c r="H23" i="2" l="1"/>
  <c r="H20" i="2" l="1"/>
  <c r="H24" i="96" l="1"/>
  <c r="H7" i="2" l="1"/>
  <c r="G15" i="2" l="1"/>
  <c r="H15" i="2"/>
  <c r="G13" i="2" l="1"/>
  <c r="G11" i="2"/>
  <c r="H29" i="2" l="1"/>
  <c r="H13" i="2" l="1"/>
  <c r="H33" i="2" l="1"/>
  <c r="H34" i="2"/>
  <c r="G7" i="2" l="1"/>
  <c r="H12" i="2" l="1"/>
  <c r="H9" i="96" l="1"/>
  <c r="H8" i="96"/>
  <c r="H7" i="96"/>
  <c r="H6" i="96"/>
  <c r="H5" i="96"/>
  <c r="G4" i="96"/>
  <c r="H31" i="2" l="1"/>
  <c r="H9" i="2" l="1"/>
  <c r="H10" i="2" l="1"/>
  <c r="H6" i="2"/>
  <c r="H32" i="2" l="1"/>
  <c r="H25" i="2"/>
  <c r="G12" i="2" l="1"/>
  <c r="G4" i="2" l="1"/>
  <c r="H18" i="2" l="1"/>
  <c r="G34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<sst xmlns="http://schemas.openxmlformats.org/spreadsheetml/2006/main" count="324" uniqueCount="98">
  <si>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</si>
  <si>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</si>
  <si>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</si>
  <si>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</si>
  <si>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</si>
  <si>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</si>
  <si>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</si>
  <si>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</si>
  <si>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</si>
  <si>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</si>
  <si>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</si>
  <si>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</si>
  <si>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</si>
  <si>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</si>
  <si>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</si>
  <si>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</si>
  <si>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</si>
  <si>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</si>
  <si>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</si>
  <si>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</si>
  <si>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</si>
  <si>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</si>
  <si>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</si>
  <si>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</si>
  <si>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</si>
  <si>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</si>
  <si>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</si>
  <si>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</si>
  <si>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</si>
  <si>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</si>
  <si>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</si>
  <si>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</si>
  <si>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</si>
  <si>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</si>
  <si>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</si>
  <si>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</si>
  <si>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</si>
  <si>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</si>
  <si>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</si>
  <si>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</si>
  <si>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</si>
  <si>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</si>
  <si>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</si>
  <si>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</si>
  <si>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</si>
  <si>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</si>
  <si>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</si>
  <si>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</si>
  <si>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</si>
  <si>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</si>
  <si>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</si>
  <si>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</si>
  <si>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</si>
  <si>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</si>
  <si>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</si>
  <si>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</si>
  <si>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</si>
  <si>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</si>
  <si>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</si>
  <si>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</si>
  <si>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</si>
  <si>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</si>
  <si>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</si>
  <si>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</si>
  <si>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</si>
  <si>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</si>
  <si>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</si>
  <si>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</si>
  <si>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</si>
  <si>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</si>
  <si>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</si>
  <si>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</si>
  <si>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</si>
  <si>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</si>
  <si>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</si>
  <si>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</si>
  <si>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</si>
  <si>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</si>
  <si>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</si>
  <si>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</si>
  <si>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</si>
  <si>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</si>
  <si>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</si>
  <si>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</si>
  <si>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</si>
  <si>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</si>
  <si>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</si>
  <si>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</si>
  <si>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</si>
  <si>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</si>
  <si>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</si>
  <si>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3</t>
    </r>
    <r>
      <rPr>
        <vertAlign val="superscript"/>
        <sz val="11"/>
        <color indexed="8"/>
        <rFont val="Calibri"/>
        <family val="2"/>
      </rPr>
      <t>rd</t>
    </r>
    <r>
      <rPr>
        <sz val="11"/>
        <color indexed="8"/>
        <rFont val="Calibri"/>
        <family val="2"/>
      </rPr>
      <t xml:space="preserve"> week of Oct.</t>
    </r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</si>
  <si>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Oct.</t>
    </r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</si>
  <si>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Oct.</t>
    </r>
  </si>
  <si>
    <r>
      <t>4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week of Oct.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</si>
  <si>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 Oct. 2025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</si>
  <si>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Oct.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</si>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</sst>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vertAlign val="super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3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4" fillId="7" borderId="2" xfId="0" applyNumberFormat="1" applyFont="1" applyFill="1" applyBorder="1" applyAlignment="1"/>
    <xf numFmtId="0" fontId="30" fillId="4" borderId="2" xfId="0" applyFont="1" applyFill="1" applyBorder="1" applyAlignment="1">
      <alignment wrapText="1"/>
    </xf>
    <xf numFmtId="2" fontId="37" fillId="7" borderId="2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18" fillId="0" borderId="2" xfId="0" applyNumberFormat="1" applyFont="1" applyBorder="1"/>
    <xf numFmtId="2" fontId="20" fillId="2" borderId="15" xfId="0" applyNumberFormat="1" applyFont="1" applyFill="1" applyBorder="1"/>
    <xf numFmtId="2" fontId="0" fillId="0" borderId="2" xfId="0" applyNumberFormat="1" applyFont="1" applyBorder="1"/>
    <xf numFmtId="2" fontId="38" fillId="4" borderId="2" xfId="0" applyNumberFormat="1" applyFont="1" applyFill="1" applyBorder="1"/>
    <xf numFmtId="2" fontId="38" fillId="7" borderId="2" xfId="0" applyNumberFormat="1" applyFont="1" applyFill="1" applyBorder="1"/>
    <xf numFmtId="2" fontId="0" fillId="7" borderId="2" xfId="0" applyNumberFormat="1" applyFont="1" applyFill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B25" zoomScaleNormal="100" workbookViewId="0">
      <selection activeCell="J31" sqref="J31"/>
    </sheetView>
  </sheetViews>
  <sheetFormatPr defaultColWidth="9.140625" defaultRowHeight="15"/>
  <cols>
    <col min="1" max="1" width="4.28515625" customWidth="1"/>
    <col min="2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0" t="s">
        <v>63</v>
      </c>
      <c r="B1" s="61"/>
      <c r="C1" s="61"/>
      <c r="D1" s="61"/>
      <c r="E1" s="61"/>
      <c r="F1" s="61"/>
      <c r="G1" s="62"/>
      <c r="H1" s="62"/>
    </row>
    <row r="2" spans="1:17" ht="67.5" customHeight="1">
      <c r="A2" s="63" t="s">
        <v>1</v>
      </c>
      <c r="B2" s="63"/>
      <c r="C2" s="63"/>
      <c r="D2" s="44">
        <v>2024</v>
      </c>
      <c r="E2" s="66">
        <v>2025</v>
      </c>
      <c r="F2" s="67"/>
      <c r="G2" s="64" t="s">
        <v>95</v>
      </c>
      <c r="H2" s="64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5" t="s">
        <v>2</v>
      </c>
      <c r="B3" s="65"/>
      <c r="C3" s="17" t="s">
        <v>3</v>
      </c>
      <c r="D3" s="58" t="s">
        <v>94</v>
      </c>
      <c r="E3" s="58" t="s">
        <v>91</v>
      </c>
      <c r="F3" s="58" t="s">
        <v>94</v>
      </c>
      <c r="G3" s="9" t="s">
        <v>4</v>
      </c>
      <c r="H3" s="9" t="s">
        <v>5</v>
      </c>
      <c r="J3" t="s">
        <v>64</v>
      </c>
      <c r="K3" t="s">
        <v>97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4">
        <v>1828.5714285714287</v>
      </c>
      <c r="E4" s="79">
        <v>1728.5714285714287</v>
      </c>
      <c r="F4" s="38">
        <v>1887.5</v>
      </c>
      <c r="G4" s="15">
        <f t="shared" ref="G4:G34" si="0">+(F4-E4)/E4</f>
        <v>9.1942148760330522E-2</v>
      </c>
      <c r="H4" s="4">
        <f t="shared" ref="H4:H34" si="1">+((F4-D4)/D4)</f>
        <v>3.2226562499999944E-2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8">
        <v>1230</v>
      </c>
      <c r="E5" s="48">
        <v>907.14285714285711</v>
      </c>
      <c r="F5" s="43">
        <v>1041.6666666666667</v>
      </c>
      <c r="G5" s="16">
        <f t="shared" si="0"/>
        <v>0.14829396325459329</v>
      </c>
      <c r="H5" s="10">
        <f t="shared" si="1"/>
        <v>-0.1531165311653116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4">
        <v>1121.4285714285713</v>
      </c>
      <c r="E6" s="80">
        <v>1014.2857142857143</v>
      </c>
      <c r="F6" s="46">
        <v>1250</v>
      </c>
      <c r="G6" s="18">
        <f t="shared" si="0"/>
        <v>0.23239436619718304</v>
      </c>
      <c r="H6" s="4">
        <f t="shared" si="1"/>
        <v>0.11464968152866252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5">
        <v>816.66666666666663</v>
      </c>
      <c r="E7" s="81">
        <v>783.33333333333337</v>
      </c>
      <c r="F7" s="47">
        <v>866.66666666666663</v>
      </c>
      <c r="G7" s="16">
        <f t="shared" si="0"/>
        <v>0.10638297872340416</v>
      </c>
      <c r="H7" s="10">
        <f t="shared" si="1"/>
        <v>6.1224489795918373E-2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4">
        <v>1885.7142857142858</v>
      </c>
      <c r="E8" s="79">
        <v>1571.4285714285713</v>
      </c>
      <c r="F8" s="38">
        <v>1550</v>
      </c>
      <c r="G8" s="15">
        <f t="shared" si="0"/>
        <v>-1.3636363636363575E-2</v>
      </c>
      <c r="H8" s="4">
        <f t="shared" si="1"/>
        <v>-0.17803030303030307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5">
        <v>735.71428571428567</v>
      </c>
      <c r="E9" s="81">
        <v>685.71428571428567</v>
      </c>
      <c r="F9" s="47">
        <v>678.57142857142856</v>
      </c>
      <c r="G9" s="16">
        <f t="shared" si="0"/>
        <v>-1.0416666666666619E-2</v>
      </c>
      <c r="H9" s="10">
        <f t="shared" si="1"/>
        <v>-7.7669902912621325E-2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4">
        <v>1241.6666666666667</v>
      </c>
      <c r="E10" s="79">
        <v>1100</v>
      </c>
      <c r="F10" s="38">
        <v>1283.3333333333333</v>
      </c>
      <c r="G10" s="15">
        <f t="shared" si="0"/>
        <v>0.1666666666666666</v>
      </c>
      <c r="H10" s="4">
        <f t="shared" si="1"/>
        <v>3.3557046979865647E-2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5">
        <v>383.33333333333331</v>
      </c>
      <c r="E11" s="53">
        <v>202.85714285714286</v>
      </c>
      <c r="F11" s="59">
        <v>206.42857142857142</v>
      </c>
      <c r="G11" s="16">
        <f t="shared" si="0"/>
        <v>1.7605633802816822E-2</v>
      </c>
      <c r="H11" s="10">
        <f t="shared" si="1"/>
        <v>-0.46149068322981368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4">
        <v>835.71428571428567</v>
      </c>
      <c r="E12" s="79">
        <v>983.33333333333337</v>
      </c>
      <c r="F12" s="38">
        <v>1100</v>
      </c>
      <c r="G12" s="18">
        <f t="shared" si="0"/>
        <v>0.11864406779661013</v>
      </c>
      <c r="H12" s="4">
        <f t="shared" si="1"/>
        <v>0.31623931623931634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5">
        <v>887.5</v>
      </c>
      <c r="E13" s="53">
        <v>628.57142857142856</v>
      </c>
      <c r="F13" s="53">
        <v>642.85714285714289</v>
      </c>
      <c r="G13" s="16">
        <f t="shared" si="0"/>
        <v>2.2727272727272804E-2</v>
      </c>
      <c r="H13" s="10">
        <f t="shared" si="1"/>
        <v>-0.27565392354124746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4">
        <v>714.28571428571433</v>
      </c>
      <c r="E14" s="79">
        <v>600</v>
      </c>
      <c r="F14" s="38">
        <v>675</v>
      </c>
      <c r="G14" s="15">
        <f t="shared" si="0"/>
        <v>0.125</v>
      </c>
      <c r="H14" s="4">
        <f t="shared" si="1"/>
        <v>-5.5000000000000063E-2</v>
      </c>
    </row>
    <row r="15" spans="1:17" ht="15.75">
      <c r="A15" s="1">
        <v>12</v>
      </c>
      <c r="B15" s="12" t="s">
        <v>26</v>
      </c>
      <c r="C15" s="13" t="s">
        <v>27</v>
      </c>
      <c r="D15" s="55">
        <v>279.16666666666669</v>
      </c>
      <c r="E15" s="81">
        <v>220</v>
      </c>
      <c r="F15" s="47">
        <v>233</v>
      </c>
      <c r="G15" s="16">
        <f t="shared" si="0"/>
        <v>5.909090909090909E-2</v>
      </c>
      <c r="H15" s="10">
        <f t="shared" si="1"/>
        <v>-0.16537313432835826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4"/>
      <c r="E16" s="79">
        <v>312.5</v>
      </c>
      <c r="F16" s="38">
        <v>425</v>
      </c>
      <c r="G16" s="15">
        <f t="shared" si="0"/>
        <v>0.36</v>
      </c>
      <c r="H16" s="4"/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5">
        <v>342.85714285714283</v>
      </c>
      <c r="E17" s="82">
        <v>293.75</v>
      </c>
      <c r="F17" s="39">
        <v>212.5</v>
      </c>
      <c r="G17" s="16">
        <f t="shared" si="0"/>
        <v>-0.27659574468085107</v>
      </c>
      <c r="H17" s="10">
        <f t="shared" si="1"/>
        <v>-0.38020833333333331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4">
        <v>1578.5714285714287</v>
      </c>
      <c r="E18" s="79">
        <v>1585.7142857142858</v>
      </c>
      <c r="F18" s="38">
        <v>1625</v>
      </c>
      <c r="G18" s="15">
        <f t="shared" si="0"/>
        <v>2.4774774774774733E-2</v>
      </c>
      <c r="H18" s="4">
        <f t="shared" si="1"/>
        <v>2.941176470588229E-2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5">
        <v>2228.5714285714284</v>
      </c>
      <c r="E19" s="82">
        <v>1792.8571428571429</v>
      </c>
      <c r="F19" s="39">
        <v>1750</v>
      </c>
      <c r="G19" s="16">
        <f t="shared" si="0"/>
        <v>-2.3904382470119539E-2</v>
      </c>
      <c r="H19" s="10">
        <f>+((F19-D19)/D19)</f>
        <v>-0.2147435897435897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4">
        <v>550</v>
      </c>
      <c r="E20" s="79">
        <v>570</v>
      </c>
      <c r="F20" s="38">
        <v>710</v>
      </c>
      <c r="G20" s="15">
        <f t="shared" si="0"/>
        <v>0.24561403508771928</v>
      </c>
      <c r="H20" s="4">
        <f t="shared" si="1"/>
        <v>0.29090909090909089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5">
        <v>700</v>
      </c>
      <c r="E21" s="82">
        <v>735.71428571428567</v>
      </c>
      <c r="F21" s="39">
        <v>741.66666666666663</v>
      </c>
      <c r="G21" s="16">
        <f t="shared" ref="G21" si="2">+(F21-E21)/E21</f>
        <v>8.0906148867314065E-3</v>
      </c>
      <c r="H21" s="10">
        <f>+((F21-D21)/D21)</f>
        <v>5.9523809523809472E-2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4">
        <v>1228.5714285714287</v>
      </c>
      <c r="E22" s="79">
        <v>1133.3333333333333</v>
      </c>
      <c r="F22" s="38">
        <v>1335.7142857142858</v>
      </c>
      <c r="G22" s="15">
        <f t="shared" si="0"/>
        <v>0.17857142857142871</v>
      </c>
      <c r="H22" s="4">
        <f t="shared" si="1"/>
        <v>8.7209302325581356E-2</v>
      </c>
    </row>
    <row r="23" spans="1:17" ht="15.75">
      <c r="A23" s="11">
        <v>20</v>
      </c>
      <c r="B23" s="12" t="s">
        <v>41</v>
      </c>
      <c r="C23" s="14" t="s">
        <v>42</v>
      </c>
      <c r="D23" s="55">
        <v>710</v>
      </c>
      <c r="E23" s="82">
        <v>516.66999999999996</v>
      </c>
      <c r="F23" s="39">
        <v>680</v>
      </c>
      <c r="G23" s="16">
        <f t="shared" si="0"/>
        <v>0.31612054115779908</v>
      </c>
      <c r="H23" s="10">
        <f t="shared" si="1"/>
        <v>-4.2253521126760563E-2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4">
        <v>850</v>
      </c>
      <c r="E24" s="79">
        <v>920</v>
      </c>
      <c r="F24" s="38">
        <v>1100</v>
      </c>
      <c r="G24" s="15">
        <f t="shared" si="0"/>
        <v>0.19565217391304349</v>
      </c>
      <c r="H24" s="4">
        <f t="shared" si="1"/>
        <v>0.29411764705882354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5">
        <v>710.71428571428567</v>
      </c>
      <c r="E25" s="57">
        <v>742.85714285714289</v>
      </c>
      <c r="F25" s="57">
        <v>864.28571428571433</v>
      </c>
      <c r="G25" s="16">
        <f t="shared" si="0"/>
        <v>0.16346153846153846</v>
      </c>
      <c r="H25" s="10">
        <f t="shared" si="1"/>
        <v>0.21608040201005041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4">
        <v>1300</v>
      </c>
      <c r="E26" s="79">
        <v>1166.6666666666667</v>
      </c>
      <c r="F26" s="38"/>
      <c r="G26" s="18"/>
      <c r="H26" s="49"/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5">
        <v>1264.2857142857142</v>
      </c>
      <c r="E27" s="82">
        <v>885.71428571428567</v>
      </c>
      <c r="F27" s="39">
        <v>1150</v>
      </c>
      <c r="G27" s="16">
        <f t="shared" si="0"/>
        <v>0.29838709677419362</v>
      </c>
      <c r="H27" s="10">
        <f t="shared" si="1"/>
        <v>-9.0395480225988659E-2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4">
        <v>525</v>
      </c>
      <c r="E28" s="79">
        <v>575</v>
      </c>
      <c r="F28" s="38">
        <v>767.85714285714289</v>
      </c>
      <c r="G28" s="15">
        <f t="shared" si="0"/>
        <v>0.33540372670807461</v>
      </c>
      <c r="H28" s="4">
        <f t="shared" si="1"/>
        <v>0.46258503401360551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5">
        <v>420</v>
      </c>
      <c r="E29" s="82">
        <v>450</v>
      </c>
      <c r="F29" s="39">
        <v>585.71428571428567</v>
      </c>
      <c r="G29" s="16">
        <f t="shared" si="0"/>
        <v>0.30158730158730146</v>
      </c>
      <c r="H29" s="10">
        <f t="shared" si="1"/>
        <v>0.39455782312925158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4">
        <v>532.14285714285711</v>
      </c>
      <c r="E30" s="79">
        <v>582.14285714285711</v>
      </c>
      <c r="F30" s="38">
        <v>657.14285714285711</v>
      </c>
      <c r="G30" s="15">
        <f t="shared" si="0"/>
        <v>0.12883435582822086</v>
      </c>
      <c r="H30" s="4">
        <f t="shared" si="1"/>
        <v>0.23489932885906042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5">
        <v>592.85714285714289</v>
      </c>
      <c r="E31" s="82">
        <v>771.42857142857144</v>
      </c>
      <c r="F31" s="39">
        <v>828.57142857142856</v>
      </c>
      <c r="G31" s="16">
        <f t="shared" si="0"/>
        <v>7.4074074074074028E-2</v>
      </c>
      <c r="H31" s="10">
        <f t="shared" si="1"/>
        <v>0.39759036144578302</v>
      </c>
      <c r="K31" t="s">
        <v>64</v>
      </c>
      <c r="L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4">
        <v>249</v>
      </c>
      <c r="E32" s="79">
        <v>135.71428571428572</v>
      </c>
      <c r="F32" s="38">
        <v>186.25</v>
      </c>
      <c r="G32" s="15">
        <f t="shared" si="0"/>
        <v>0.37236842105263152</v>
      </c>
      <c r="H32" s="4">
        <f t="shared" si="1"/>
        <v>-0.25200803212851408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5">
        <v>1542.8571428571429</v>
      </c>
      <c r="E33" s="82">
        <v>1583.3333333333333</v>
      </c>
      <c r="F33" s="39">
        <v>1450</v>
      </c>
      <c r="G33" s="16">
        <f t="shared" si="0"/>
        <v>-8.421052631578943E-2</v>
      </c>
      <c r="H33" s="10">
        <f t="shared" si="1"/>
        <v>-6.0185185185185203E-2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4">
        <v>1816.6666666666667</v>
      </c>
      <c r="E34" s="79">
        <v>2214.2857142857142</v>
      </c>
      <c r="F34" s="38">
        <v>2125</v>
      </c>
      <c r="G34" s="18">
        <f t="shared" si="0"/>
        <v>-4.0322580645161261E-2</v>
      </c>
      <c r="H34" s="49">
        <f t="shared" si="1"/>
        <v>0.16972477064220179</v>
      </c>
      <c r="J34" t="s">
        <v>64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5">
        <v>400</v>
      </c>
      <c r="E35" s="82">
        <v>390</v>
      </c>
      <c r="F35" s="39"/>
      <c r="G35" s="16"/>
      <c r="H35" s="10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F36" s="42"/>
      <c r="G36" s="8"/>
      <c r="H36" s="8"/>
      <c r="L36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A19" workbookViewId="0">
      <selection activeCell="G33" sqref="G33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8" t="s">
        <v>0</v>
      </c>
      <c r="B1" s="69"/>
      <c r="C1" s="69"/>
      <c r="D1" s="69"/>
      <c r="E1" s="69"/>
      <c r="F1" s="69"/>
      <c r="G1" s="69"/>
      <c r="H1" s="69"/>
    </row>
    <row r="2" spans="1:15" ht="57" customHeight="1">
      <c r="A2" s="70" t="s">
        <v>1</v>
      </c>
      <c r="B2" s="71"/>
      <c r="C2" s="72"/>
      <c r="D2" s="50">
        <v>2024</v>
      </c>
      <c r="E2" s="76">
        <v>2025</v>
      </c>
      <c r="F2" s="76"/>
      <c r="G2" s="73" t="s">
        <v>96</v>
      </c>
      <c r="H2" s="73"/>
      <c r="I2" t="s">
        <v>64</v>
      </c>
      <c r="M2" t="s">
        <v>64</v>
      </c>
    </row>
    <row r="3" spans="1:15" ht="32.25">
      <c r="A3" s="74" t="s">
        <v>2</v>
      </c>
      <c r="B3" s="75"/>
      <c r="C3" s="25" t="s">
        <v>3</v>
      </c>
      <c r="D3" s="56" t="s">
        <v>93</v>
      </c>
      <c r="E3" s="56" t="s">
        <v>92</v>
      </c>
      <c r="F3" s="56" t="s">
        <v>93</v>
      </c>
      <c r="G3" s="51" t="s">
        <v>4</v>
      </c>
      <c r="H3" s="51" t="s">
        <v>5</v>
      </c>
      <c r="J3" t="s">
        <v>64</v>
      </c>
      <c r="K3" t="s">
        <v>64</v>
      </c>
      <c r="M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3913.33</v>
      </c>
      <c r="E4" s="33">
        <v>3670</v>
      </c>
      <c r="F4" s="31">
        <v>3860</v>
      </c>
      <c r="G4" s="35">
        <f t="shared" ref="G4:G13" si="0">(F4-E4)/E4</f>
        <v>5.1771117166212535E-2</v>
      </c>
      <c r="H4" s="35">
        <f t="shared" ref="H4:H13" si="1">+(F4-D4)/D4</f>
        <v>-1.3627779921447956E-2</v>
      </c>
      <c r="J4" t="s">
        <v>64</v>
      </c>
      <c r="K4" t="s">
        <v>64</v>
      </c>
      <c r="L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2340</v>
      </c>
      <c r="E5" s="34">
        <v>2295</v>
      </c>
      <c r="F5" s="36">
        <v>2495</v>
      </c>
      <c r="G5" s="37">
        <f t="shared" si="0"/>
        <v>8.714596949891068E-2</v>
      </c>
      <c r="H5" s="37">
        <f t="shared" si="1"/>
        <v>6.623931623931624E-2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2190</v>
      </c>
      <c r="E6" s="33">
        <v>2040</v>
      </c>
      <c r="F6" s="31">
        <v>2493.33</v>
      </c>
      <c r="G6" s="35">
        <f t="shared" si="0"/>
        <v>0.22222058823529409</v>
      </c>
      <c r="H6" s="35">
        <f t="shared" si="1"/>
        <v>0.13850684931506846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2963.33</v>
      </c>
      <c r="E7" s="34">
        <v>2846.67</v>
      </c>
      <c r="F7" s="36">
        <v>2760</v>
      </c>
      <c r="G7" s="37">
        <f t="shared" si="0"/>
        <v>-3.0446100180210586E-2</v>
      </c>
      <c r="H7" s="37">
        <f t="shared" si="1"/>
        <v>-6.8615375270388357E-2</v>
      </c>
      <c r="K7" t="s">
        <v>64</v>
      </c>
      <c r="L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1120</v>
      </c>
      <c r="E8" s="33">
        <v>1595</v>
      </c>
      <c r="F8" s="31">
        <v>1670</v>
      </c>
      <c r="G8" s="35">
        <f t="shared" si="0"/>
        <v>4.7021943573667714E-2</v>
      </c>
      <c r="H8" s="35">
        <f t="shared" si="1"/>
        <v>0.49107142857142855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2283.33</v>
      </c>
      <c r="E9" s="34">
        <v>2566.67</v>
      </c>
      <c r="F9" s="36">
        <v>2616</v>
      </c>
      <c r="G9" s="37">
        <f t="shared" si="0"/>
        <v>1.9219455559148595E-2</v>
      </c>
      <c r="H9" s="37">
        <f t="shared" si="1"/>
        <v>0.14569510320453027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590</v>
      </c>
      <c r="E10" s="33">
        <v>525</v>
      </c>
      <c r="F10" s="31">
        <v>533.33000000000004</v>
      </c>
      <c r="G10" s="35">
        <f>(F10-E10)/E10</f>
        <v>1.5866666666666744E-2</v>
      </c>
      <c r="H10" s="35">
        <f>+(F10-D10)/D10</f>
        <v>-9.6050847457627056E-2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1645</v>
      </c>
      <c r="E11" s="34">
        <v>2020</v>
      </c>
      <c r="F11" s="36">
        <v>2050</v>
      </c>
      <c r="G11" s="37">
        <f t="shared" si="0"/>
        <v>1.4851485148514851E-2</v>
      </c>
      <c r="H11" s="37">
        <f t="shared" si="1"/>
        <v>0.24620060790273557</v>
      </c>
    </row>
    <row r="12" spans="1:15" ht="15.75">
      <c r="A12" s="22">
        <v>9</v>
      </c>
      <c r="B12" s="24" t="s">
        <v>22</v>
      </c>
      <c r="C12" s="23" t="s">
        <v>23</v>
      </c>
      <c r="D12" s="33">
        <v>975</v>
      </c>
      <c r="E12" s="33">
        <v>931.66</v>
      </c>
      <c r="F12" s="52">
        <v>936</v>
      </c>
      <c r="G12" s="35">
        <f>(F12-E12)/E12</f>
        <v>4.6583517592255026E-3</v>
      </c>
      <c r="H12" s="35">
        <f>+(F12-D12)/D12</f>
        <v>-0.04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972.5</v>
      </c>
      <c r="E13" s="34">
        <v>902.5</v>
      </c>
      <c r="F13" s="36">
        <v>966.67</v>
      </c>
      <c r="G13" s="37">
        <f t="shared" si="0"/>
        <v>7.1102493074792203E-2</v>
      </c>
      <c r="H13" s="37">
        <f t="shared" si="1"/>
        <v>-5.9948586118252351E-3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>
        <v>520</v>
      </c>
      <c r="E14" s="78"/>
      <c r="F14" s="31"/>
      <c r="G14" s="35"/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>
        <v>605</v>
      </c>
      <c r="E16" s="33">
        <v>530</v>
      </c>
      <c r="F16" s="31">
        <v>590</v>
      </c>
      <c r="G16" s="35">
        <f>(F16-E16)/E16</f>
        <v>0.11320754716981132</v>
      </c>
      <c r="H16" s="35">
        <f>+(F16-D16)/D16</f>
        <v>-2.4793388429752067E-2</v>
      </c>
      <c r="L16" t="s">
        <v>64</v>
      </c>
      <c r="M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1940</v>
      </c>
      <c r="E17" s="34">
        <v>2120</v>
      </c>
      <c r="F17" s="36">
        <v>2133.33</v>
      </c>
      <c r="G17" s="37">
        <f>(F17-E17)/E17</f>
        <v>6.2877358490565699E-3</v>
      </c>
      <c r="H17" s="37">
        <f t="shared" ref="H17" si="2">+(F17-D17)/D17</f>
        <v>9.96546391752577E-2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3260</v>
      </c>
      <c r="E18" s="33">
        <v>3340</v>
      </c>
      <c r="F18" s="31">
        <v>3030</v>
      </c>
      <c r="G18" s="35">
        <f>(F18-E18)/E18</f>
        <v>-9.2814371257485026E-2</v>
      </c>
      <c r="H18" s="35">
        <f>+(F18-D18)/D18</f>
        <v>-7.0552147239263799E-2</v>
      </c>
      <c r="N18" t="s">
        <v>64</v>
      </c>
    </row>
    <row r="19" spans="1:14" ht="15.75">
      <c r="A19" s="19">
        <v>16</v>
      </c>
      <c r="B19" s="20" t="s">
        <v>36</v>
      </c>
      <c r="C19" s="21" t="s">
        <v>37</v>
      </c>
      <c r="D19" s="34">
        <v>960</v>
      </c>
      <c r="E19" s="34">
        <v>1020</v>
      </c>
      <c r="F19" s="36">
        <v>1096.67</v>
      </c>
      <c r="G19" s="37">
        <f>(F19-E19)/E19</f>
        <v>7.5166666666666743E-2</v>
      </c>
      <c r="H19" s="37">
        <f t="shared" ref="H19" si="3">+(F19-D19)/D19</f>
        <v>0.14236458333333341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1004</v>
      </c>
      <c r="E20" s="33">
        <v>1066.67</v>
      </c>
      <c r="F20" s="31">
        <v>1083.33</v>
      </c>
      <c r="G20" s="35">
        <f>(F20-E20)/E20</f>
        <v>1.5618701191558639E-2</v>
      </c>
      <c r="H20" s="35">
        <f>+(F20-D20)/D20</f>
        <v>7.9013944223107493E-2</v>
      </c>
      <c r="J20" s="45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1810</v>
      </c>
      <c r="E21" s="34">
        <v>1790</v>
      </c>
      <c r="F21" s="36">
        <v>1920</v>
      </c>
      <c r="G21" s="37">
        <f>(F21-E21)/E21</f>
        <v>7.2625698324022353E-2</v>
      </c>
      <c r="H21" s="37">
        <f t="shared" ref="H21" si="4">+(F21-D21)/D21</f>
        <v>6.0773480662983423E-2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973.33</v>
      </c>
      <c r="E22" s="33">
        <v>940</v>
      </c>
      <c r="F22" s="31">
        <v>1106.67</v>
      </c>
      <c r="G22" s="35">
        <f>(F22-E22)/E22</f>
        <v>0.17730851063829794</v>
      </c>
      <c r="H22" s="35">
        <f>+(F22-D22)/D22</f>
        <v>0.13699361984116387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1053.33</v>
      </c>
      <c r="E23" s="34">
        <v>1490</v>
      </c>
      <c r="F23" s="36">
        <v>1610</v>
      </c>
      <c r="G23" s="37">
        <f>(F23-E23)/E23</f>
        <v>8.0536912751677847E-2</v>
      </c>
      <c r="H23" s="37">
        <f>+(F23-D23)/D23</f>
        <v>0.52848584963876477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1088</v>
      </c>
      <c r="E24" s="33">
        <v>953.33</v>
      </c>
      <c r="F24" s="31">
        <v>1160</v>
      </c>
      <c r="G24" s="35">
        <f>(F24-E24)/E24</f>
        <v>0.21678747128486459</v>
      </c>
      <c r="H24" s="35">
        <f t="shared" ref="H17:H33" si="5">+(F22-D24)/D24</f>
        <v>1.7159926470588303E-2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1766.67</v>
      </c>
      <c r="E25" s="34">
        <v>1555</v>
      </c>
      <c r="F25" s="36"/>
      <c r="G25" s="37"/>
      <c r="H25" s="37"/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2120</v>
      </c>
      <c r="E26" s="33">
        <v>2090</v>
      </c>
      <c r="F26" s="31">
        <v>2440</v>
      </c>
      <c r="G26" s="35">
        <f>(F26-E26)/E26</f>
        <v>0.1674641148325359</v>
      </c>
      <c r="H26" s="35">
        <f>+(F26-D26)/D26</f>
        <v>0.15094339622641509</v>
      </c>
    </row>
    <row r="27" spans="1:14" ht="15.75">
      <c r="A27" s="19">
        <v>24</v>
      </c>
      <c r="B27" s="20" t="s">
        <v>50</v>
      </c>
      <c r="C27" s="21" t="s">
        <v>51</v>
      </c>
      <c r="D27" s="34">
        <v>755</v>
      </c>
      <c r="E27" s="34">
        <v>860</v>
      </c>
      <c r="F27" s="36">
        <v>950</v>
      </c>
      <c r="G27" s="37">
        <f>(F27-E27)/E27</f>
        <v>0.10465116279069768</v>
      </c>
      <c r="H27" s="37">
        <f t="shared" ref="H27" si="6">+(F27-D27)/D27</f>
        <v>0.25827814569536423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893.33</v>
      </c>
      <c r="E28" s="33">
        <v>901.66</v>
      </c>
      <c r="F28" s="31">
        <v>1010</v>
      </c>
      <c r="G28" s="35">
        <f>(F28-E28)/E28</f>
        <v>0.12015615642259836</v>
      </c>
      <c r="H28" s="35">
        <f>+(F28-D28)/D28</f>
        <v>0.13060123358669243</v>
      </c>
    </row>
    <row r="29" spans="1:14" ht="15.75">
      <c r="A29" s="19">
        <v>26</v>
      </c>
      <c r="B29" s="20" t="s">
        <v>54</v>
      </c>
      <c r="C29" s="21" t="s">
        <v>55</v>
      </c>
      <c r="D29" s="34">
        <v>803.33</v>
      </c>
      <c r="E29" s="34">
        <v>1135</v>
      </c>
      <c r="F29" s="36">
        <v>1140</v>
      </c>
      <c r="G29" s="37">
        <f>(F29-E29)/E29</f>
        <v>4.4052863436123352E-3</v>
      </c>
      <c r="H29" s="37">
        <f t="shared" ref="H29" si="7">+(F29-D29)/D29</f>
        <v>0.4190930252822625</v>
      </c>
    </row>
    <row r="30" spans="1:14" ht="15.75">
      <c r="A30" s="22">
        <v>27</v>
      </c>
      <c r="B30" s="24" t="s">
        <v>56</v>
      </c>
      <c r="C30" s="23" t="s">
        <v>57</v>
      </c>
      <c r="D30" s="33">
        <v>335</v>
      </c>
      <c r="E30" s="33">
        <v>295</v>
      </c>
      <c r="F30" s="31">
        <v>335</v>
      </c>
      <c r="G30" s="35">
        <f>(F30-E30)/E30</f>
        <v>0.13559322033898305</v>
      </c>
      <c r="H30" s="35">
        <f>+(F30-D30)/D30</f>
        <v>0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2050</v>
      </c>
      <c r="E31" s="34">
        <v>2146.67</v>
      </c>
      <c r="F31" s="36">
        <v>2100</v>
      </c>
      <c r="G31" s="37">
        <f>(F31-E31)/E31</f>
        <v>-2.1740649471041228E-2</v>
      </c>
      <c r="H31" s="37">
        <f t="shared" ref="H31" si="8">+(F31-D31)/D31</f>
        <v>2.4390243902439025E-2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2530</v>
      </c>
      <c r="E32" s="33">
        <v>3340</v>
      </c>
      <c r="F32" s="77">
        <v>3120</v>
      </c>
      <c r="G32" s="35">
        <f>(F32-E32)/E32</f>
        <v>-6.5868263473053898E-2</v>
      </c>
      <c r="H32" s="35">
        <f>+(F32-D32)/D32</f>
        <v>0.233201581027668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920</v>
      </c>
      <c r="E33" s="34">
        <v>890</v>
      </c>
      <c r="F33" s="37"/>
      <c r="G33" s="37"/>
      <c r="H33" s="37"/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2025-11-03T06:14:08Z</dcterms:modified>
</cp:coreProperties>
</file>